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oletines entregados II, III y IV trim. 2022\4\"/>
    </mc:Choice>
  </mc:AlternateContent>
  <bookViews>
    <workbookView xWindow="60" yWindow="600" windowWidth="20430" windowHeight="10920"/>
  </bookViews>
  <sheets>
    <sheet name="Cuadro_3" sheetId="1" r:id="rId1"/>
  </sheets>
  <definedNames>
    <definedName name="_xlnm._FilterDatabase" localSheetId="0" hidden="1">Cuadro_3!$I$1:$I$316</definedName>
    <definedName name="_xlnm.Print_Area" localSheetId="0">Cuadro_3!$A$1:$I$289</definedName>
    <definedName name="_xlnm.Print_Titles" localSheetId="0">Cuadro_3!$1:$10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6" i="1" l="1"/>
  <c r="D206" i="1"/>
  <c r="C206" i="1"/>
  <c r="B206" i="1"/>
  <c r="B209" i="1"/>
  <c r="F19" i="1"/>
  <c r="C19" i="1"/>
  <c r="B19" i="1"/>
  <c r="B21" i="1"/>
  <c r="E226" i="1" l="1"/>
  <c r="E227" i="1"/>
  <c r="B173" i="1" l="1"/>
  <c r="G169" i="1" l="1"/>
  <c r="B268" i="1" l="1"/>
  <c r="B263" i="1"/>
  <c r="B259" i="1" l="1"/>
  <c r="B272" i="1"/>
  <c r="B271" i="1"/>
  <c r="B270" i="1"/>
  <c r="B267" i="1"/>
  <c r="B266" i="1"/>
  <c r="B265" i="1"/>
  <c r="B262" i="1"/>
  <c r="B261" i="1"/>
  <c r="B258" i="1"/>
  <c r="B257" i="1"/>
  <c r="B256" i="1"/>
  <c r="B253" i="1"/>
  <c r="B252" i="1"/>
  <c r="B250" i="1"/>
  <c r="B249" i="1"/>
  <c r="B246" i="1"/>
  <c r="B245" i="1"/>
  <c r="B244" i="1"/>
  <c r="B240" i="1"/>
  <c r="B239" i="1"/>
  <c r="B238" i="1"/>
  <c r="B234" i="1"/>
  <c r="B233" i="1"/>
  <c r="B230" i="1"/>
  <c r="B229" i="1"/>
  <c r="B228" i="1"/>
  <c r="I269" i="1" l="1"/>
  <c r="H269" i="1"/>
  <c r="G269" i="1"/>
  <c r="F269" i="1"/>
  <c r="E269" i="1"/>
  <c r="D269" i="1"/>
  <c r="C269" i="1"/>
  <c r="B269" i="1"/>
  <c r="I264" i="1"/>
  <c r="H264" i="1"/>
  <c r="G264" i="1"/>
  <c r="F264" i="1"/>
  <c r="E264" i="1"/>
  <c r="D264" i="1"/>
  <c r="C264" i="1"/>
  <c r="B264" i="1"/>
  <c r="I260" i="1"/>
  <c r="H260" i="1"/>
  <c r="G260" i="1"/>
  <c r="F260" i="1"/>
  <c r="E260" i="1"/>
  <c r="D260" i="1"/>
  <c r="C260" i="1"/>
  <c r="B260" i="1"/>
  <c r="I255" i="1"/>
  <c r="H255" i="1"/>
  <c r="G255" i="1"/>
  <c r="F255" i="1"/>
  <c r="E255" i="1"/>
  <c r="D255" i="1"/>
  <c r="C255" i="1"/>
  <c r="B255" i="1"/>
  <c r="I251" i="1"/>
  <c r="H251" i="1"/>
  <c r="G251" i="1"/>
  <c r="F251" i="1"/>
  <c r="E251" i="1"/>
  <c r="D251" i="1"/>
  <c r="C251" i="1"/>
  <c r="B251" i="1"/>
  <c r="I248" i="1"/>
  <c r="H248" i="1"/>
  <c r="G248" i="1"/>
  <c r="F248" i="1"/>
  <c r="E248" i="1"/>
  <c r="D248" i="1"/>
  <c r="C248" i="1"/>
  <c r="B248" i="1"/>
  <c r="I243" i="1"/>
  <c r="H243" i="1"/>
  <c r="G243" i="1"/>
  <c r="F243" i="1"/>
  <c r="E243" i="1"/>
  <c r="D243" i="1"/>
  <c r="C243" i="1"/>
  <c r="B243" i="1"/>
  <c r="I237" i="1"/>
  <c r="H237" i="1"/>
  <c r="G237" i="1"/>
  <c r="F237" i="1"/>
  <c r="E237" i="1"/>
  <c r="D237" i="1"/>
  <c r="C237" i="1"/>
  <c r="B237" i="1"/>
  <c r="I232" i="1"/>
  <c r="H232" i="1"/>
  <c r="G232" i="1"/>
  <c r="F232" i="1"/>
  <c r="E232" i="1"/>
  <c r="D232" i="1"/>
  <c r="C232" i="1"/>
  <c r="B232" i="1"/>
  <c r="B235" i="1"/>
  <c r="I227" i="1"/>
  <c r="I226" i="1" s="1"/>
  <c r="H227" i="1"/>
  <c r="G227" i="1"/>
  <c r="G226" i="1" s="1"/>
  <c r="F227" i="1"/>
  <c r="F226" i="1" s="1"/>
  <c r="D227" i="1"/>
  <c r="C227" i="1"/>
  <c r="B227" i="1"/>
  <c r="B226" i="1" s="1"/>
  <c r="D226" i="1" l="1"/>
  <c r="H226" i="1"/>
  <c r="C226" i="1"/>
  <c r="B120" i="1"/>
  <c r="I164" i="1"/>
  <c r="H164" i="1"/>
  <c r="G164" i="1"/>
  <c r="E164" i="1"/>
  <c r="D164" i="1"/>
  <c r="C164" i="1"/>
  <c r="E157" i="1"/>
  <c r="D157" i="1"/>
  <c r="C157" i="1"/>
  <c r="D132" i="1"/>
  <c r="B52" i="1"/>
  <c r="F50" i="1"/>
  <c r="B51" i="1"/>
  <c r="I50" i="1"/>
  <c r="H50" i="1"/>
  <c r="G50" i="1"/>
  <c r="E50" i="1"/>
  <c r="D50" i="1"/>
  <c r="C50" i="1"/>
  <c r="I47" i="1"/>
  <c r="H47" i="1"/>
  <c r="G47" i="1"/>
  <c r="F47" i="1"/>
  <c r="E47" i="1"/>
  <c r="D47" i="1"/>
  <c r="C47" i="1"/>
  <c r="H34" i="1"/>
  <c r="I19" i="1"/>
  <c r="H19" i="1"/>
  <c r="G19" i="1"/>
  <c r="E19" i="1"/>
  <c r="D19" i="1"/>
  <c r="B50" i="1" l="1"/>
  <c r="I221" i="1"/>
  <c r="H221" i="1"/>
  <c r="G221" i="1"/>
  <c r="F221" i="1"/>
  <c r="E221" i="1"/>
  <c r="D221" i="1"/>
  <c r="C221" i="1"/>
  <c r="B224" i="1"/>
  <c r="B223" i="1"/>
  <c r="B222" i="1"/>
  <c r="I216" i="1"/>
  <c r="H216" i="1"/>
  <c r="G216" i="1"/>
  <c r="F216" i="1"/>
  <c r="E216" i="1"/>
  <c r="D216" i="1"/>
  <c r="C216" i="1"/>
  <c r="B217" i="1"/>
  <c r="I211" i="1"/>
  <c r="H211" i="1"/>
  <c r="G211" i="1"/>
  <c r="F211" i="1"/>
  <c r="E211" i="1"/>
  <c r="D211" i="1"/>
  <c r="C211" i="1"/>
  <c r="B214" i="1"/>
  <c r="B213" i="1"/>
  <c r="B212" i="1"/>
  <c r="F174" i="1"/>
  <c r="B178" i="1"/>
  <c r="B177" i="1"/>
  <c r="B176" i="1"/>
  <c r="B175" i="1"/>
  <c r="E169" i="1"/>
  <c r="D169" i="1"/>
  <c r="C169" i="1"/>
  <c r="B165" i="1"/>
  <c r="B166" i="1"/>
  <c r="B167" i="1"/>
  <c r="F164" i="1"/>
  <c r="B161" i="1"/>
  <c r="B158" i="1"/>
  <c r="B154" i="1"/>
  <c r="B156" i="1"/>
  <c r="B155" i="1"/>
  <c r="I153" i="1"/>
  <c r="H153" i="1"/>
  <c r="G153" i="1"/>
  <c r="F153" i="1"/>
  <c r="E153" i="1"/>
  <c r="D153" i="1"/>
  <c r="C153" i="1"/>
  <c r="B174" i="1" l="1"/>
  <c r="B153" i="1"/>
  <c r="E174" i="1"/>
  <c r="E147" i="1"/>
  <c r="F147" i="1"/>
  <c r="B168" i="1" l="1"/>
  <c r="B164" i="1" s="1"/>
  <c r="I174" i="1"/>
  <c r="H174" i="1"/>
  <c r="G174" i="1"/>
  <c r="F75" i="1" l="1"/>
  <c r="B18" i="1" l="1"/>
  <c r="D85" i="1" l="1"/>
  <c r="E85" i="1"/>
  <c r="C85" i="1"/>
  <c r="D42" i="1" l="1"/>
  <c r="E42" i="1"/>
  <c r="C132" i="1" l="1"/>
  <c r="D174" i="1"/>
  <c r="C174" i="1"/>
  <c r="D147" i="1"/>
  <c r="C147" i="1"/>
  <c r="F169" i="1"/>
  <c r="B225" i="1"/>
  <c r="B221" i="1" s="1"/>
  <c r="F197" i="1"/>
  <c r="F202" i="1"/>
  <c r="B219" i="1"/>
  <c r="I197" i="1"/>
  <c r="H197" i="1"/>
  <c r="G197" i="1"/>
  <c r="E197" i="1"/>
  <c r="D197" i="1"/>
  <c r="C197" i="1"/>
  <c r="I159" i="1"/>
  <c r="H159" i="1"/>
  <c r="G159" i="1"/>
  <c r="F159" i="1"/>
  <c r="B20" i="1"/>
  <c r="C70" i="1" l="1"/>
  <c r="D70" i="1"/>
  <c r="B201" i="1" l="1"/>
  <c r="I65" i="1"/>
  <c r="B99" i="1" l="1"/>
  <c r="B98" i="1"/>
  <c r="B97" i="1"/>
  <c r="B96" i="1"/>
  <c r="I95" i="1"/>
  <c r="H95" i="1"/>
  <c r="G95" i="1"/>
  <c r="F95" i="1"/>
  <c r="E95" i="1"/>
  <c r="D95" i="1"/>
  <c r="C95" i="1"/>
  <c r="B62" i="1"/>
  <c r="B61" i="1"/>
  <c r="B60" i="1"/>
  <c r="I59" i="1"/>
  <c r="H59" i="1"/>
  <c r="G59" i="1"/>
  <c r="F59" i="1"/>
  <c r="E59" i="1"/>
  <c r="D59" i="1"/>
  <c r="C59" i="1"/>
  <c r="B48" i="1"/>
  <c r="B59" i="1" l="1"/>
  <c r="B95" i="1"/>
  <c r="B46" i="1"/>
  <c r="B45" i="1"/>
  <c r="B44" i="1"/>
  <c r="B43" i="1"/>
  <c r="I42" i="1"/>
  <c r="H42" i="1"/>
  <c r="G42" i="1"/>
  <c r="F42" i="1"/>
  <c r="C42" i="1"/>
  <c r="B42" i="1" l="1"/>
  <c r="C39" i="1"/>
  <c r="D39" i="1"/>
  <c r="E39" i="1"/>
  <c r="F39" i="1"/>
  <c r="G39" i="1"/>
  <c r="H39" i="1"/>
  <c r="I39" i="1"/>
  <c r="B37" i="1"/>
  <c r="F85" i="1" l="1"/>
  <c r="G85" i="1"/>
  <c r="H85" i="1"/>
  <c r="D181" i="1" l="1"/>
  <c r="E181" i="1"/>
  <c r="F181" i="1"/>
  <c r="G181" i="1"/>
  <c r="H181" i="1"/>
  <c r="I181" i="1"/>
  <c r="C181" i="1"/>
  <c r="B104" i="1" l="1"/>
  <c r="B172" i="1"/>
  <c r="B163" i="1"/>
  <c r="B151" i="1"/>
  <c r="B146" i="1"/>
  <c r="B141" i="1"/>
  <c r="B136" i="1"/>
  <c r="H169" i="1" l="1"/>
  <c r="C159" i="1"/>
  <c r="D159" i="1"/>
  <c r="E159" i="1"/>
  <c r="F157" i="1"/>
  <c r="G157" i="1"/>
  <c r="H157" i="1"/>
  <c r="I157" i="1"/>
  <c r="G147" i="1"/>
  <c r="H147" i="1"/>
  <c r="I147" i="1"/>
  <c r="C142" i="1"/>
  <c r="D142" i="1"/>
  <c r="E142" i="1"/>
  <c r="F142" i="1"/>
  <c r="G142" i="1"/>
  <c r="H142" i="1"/>
  <c r="I142" i="1"/>
  <c r="C137" i="1"/>
  <c r="D137" i="1"/>
  <c r="E137" i="1"/>
  <c r="F137" i="1"/>
  <c r="G137" i="1"/>
  <c r="H137" i="1"/>
  <c r="I137" i="1"/>
  <c r="E132" i="1"/>
  <c r="F132" i="1"/>
  <c r="G132" i="1"/>
  <c r="H132" i="1"/>
  <c r="I132" i="1"/>
  <c r="C126" i="1"/>
  <c r="D126" i="1"/>
  <c r="E126" i="1"/>
  <c r="F126" i="1"/>
  <c r="G126" i="1"/>
  <c r="H126" i="1"/>
  <c r="I126" i="1"/>
  <c r="C121" i="1"/>
  <c r="D121" i="1"/>
  <c r="E121" i="1"/>
  <c r="F121" i="1"/>
  <c r="G121" i="1"/>
  <c r="H121" i="1"/>
  <c r="I121" i="1"/>
  <c r="C116" i="1"/>
  <c r="D116" i="1"/>
  <c r="E116" i="1"/>
  <c r="F116" i="1"/>
  <c r="G116" i="1"/>
  <c r="H116" i="1"/>
  <c r="I116" i="1"/>
  <c r="C111" i="1"/>
  <c r="D111" i="1"/>
  <c r="E111" i="1"/>
  <c r="F111" i="1"/>
  <c r="G111" i="1"/>
  <c r="H111" i="1"/>
  <c r="I111" i="1"/>
  <c r="C106" i="1"/>
  <c r="D106" i="1"/>
  <c r="E106" i="1"/>
  <c r="F106" i="1"/>
  <c r="G106" i="1"/>
  <c r="H106" i="1"/>
  <c r="I106" i="1"/>
  <c r="C100" i="1"/>
  <c r="D100" i="1"/>
  <c r="E100" i="1"/>
  <c r="F100" i="1"/>
  <c r="G100" i="1"/>
  <c r="H100" i="1"/>
  <c r="I100" i="1"/>
  <c r="C90" i="1"/>
  <c r="D90" i="1"/>
  <c r="E90" i="1"/>
  <c r="F90" i="1"/>
  <c r="G90" i="1"/>
  <c r="H90" i="1"/>
  <c r="I90" i="1"/>
  <c r="I85" i="1"/>
  <c r="C80" i="1"/>
  <c r="D80" i="1"/>
  <c r="E80" i="1"/>
  <c r="F80" i="1"/>
  <c r="G80" i="1"/>
  <c r="H80" i="1"/>
  <c r="I80" i="1"/>
  <c r="C75" i="1"/>
  <c r="D75" i="1"/>
  <c r="E75" i="1"/>
  <c r="G75" i="1"/>
  <c r="H75" i="1"/>
  <c r="I75" i="1"/>
  <c r="E70" i="1"/>
  <c r="F70" i="1"/>
  <c r="G70" i="1"/>
  <c r="H70" i="1"/>
  <c r="I70" i="1"/>
  <c r="C65" i="1"/>
  <c r="D65" i="1"/>
  <c r="E65" i="1"/>
  <c r="F65" i="1"/>
  <c r="G65" i="1"/>
  <c r="H65" i="1"/>
  <c r="C53" i="1"/>
  <c r="D53" i="1"/>
  <c r="E53" i="1"/>
  <c r="F53" i="1"/>
  <c r="G53" i="1"/>
  <c r="H53" i="1"/>
  <c r="I53" i="1"/>
  <c r="C29" i="1"/>
  <c r="D29" i="1"/>
  <c r="E29" i="1"/>
  <c r="F29" i="1"/>
  <c r="G29" i="1"/>
  <c r="H29" i="1"/>
  <c r="I29" i="1"/>
  <c r="C24" i="1"/>
  <c r="D24" i="1"/>
  <c r="E24" i="1"/>
  <c r="F24" i="1"/>
  <c r="G24" i="1"/>
  <c r="H24" i="1"/>
  <c r="I24" i="1"/>
  <c r="C14" i="1"/>
  <c r="D14" i="1"/>
  <c r="E14" i="1"/>
  <c r="F14" i="1"/>
  <c r="G14" i="1"/>
  <c r="H14" i="1"/>
  <c r="I14" i="1"/>
  <c r="C186" i="1"/>
  <c r="D186" i="1"/>
  <c r="E186" i="1"/>
  <c r="E180" i="1" s="1"/>
  <c r="F186" i="1"/>
  <c r="G186" i="1"/>
  <c r="H186" i="1"/>
  <c r="I186" i="1"/>
  <c r="C191" i="1"/>
  <c r="D191" i="1"/>
  <c r="E191" i="1"/>
  <c r="F191" i="1"/>
  <c r="G191" i="1"/>
  <c r="H191" i="1"/>
  <c r="I191" i="1"/>
  <c r="C202" i="1"/>
  <c r="D202" i="1"/>
  <c r="E202" i="1"/>
  <c r="G202" i="1"/>
  <c r="H202" i="1"/>
  <c r="I202" i="1"/>
  <c r="F206" i="1"/>
  <c r="G206" i="1"/>
  <c r="H206" i="1"/>
  <c r="I206" i="1"/>
  <c r="D180" i="1" l="1"/>
  <c r="G180" i="1"/>
  <c r="H131" i="1"/>
  <c r="F180" i="1"/>
  <c r="C180" i="1"/>
  <c r="G131" i="1"/>
  <c r="D131" i="1"/>
  <c r="I180" i="1"/>
  <c r="F131" i="1"/>
  <c r="C131" i="1"/>
  <c r="H180" i="1"/>
  <c r="E131" i="1"/>
  <c r="E64" i="1"/>
  <c r="D64" i="1"/>
  <c r="H13" i="1"/>
  <c r="C64" i="1"/>
  <c r="I169" i="1"/>
  <c r="I131" i="1" s="1"/>
  <c r="E179" i="1"/>
  <c r="I64" i="1"/>
  <c r="H64" i="1"/>
  <c r="G64" i="1"/>
  <c r="F64" i="1"/>
  <c r="I179" i="1" l="1"/>
  <c r="H179" i="1"/>
  <c r="G179" i="1"/>
  <c r="F179" i="1"/>
  <c r="C179" i="1"/>
  <c r="D179" i="1"/>
  <c r="B185" i="1"/>
  <c r="B218" i="1"/>
  <c r="B215" i="1" l="1"/>
  <c r="B211" i="1" s="1"/>
  <c r="B210" i="1"/>
  <c r="B205" i="1"/>
  <c r="B195" i="1"/>
  <c r="B190" i="1"/>
  <c r="B130" i="1"/>
  <c r="B125" i="1"/>
  <c r="B115" i="1"/>
  <c r="B110" i="1"/>
  <c r="B94" i="1"/>
  <c r="B89" i="1"/>
  <c r="B84" i="1"/>
  <c r="B79" i="1"/>
  <c r="B74" i="1"/>
  <c r="B69" i="1"/>
  <c r="B57" i="1"/>
  <c r="B41" i="1"/>
  <c r="B33" i="1"/>
  <c r="B28" i="1"/>
  <c r="B23" i="1"/>
  <c r="B17" i="1" l="1"/>
  <c r="B129" i="1" l="1"/>
  <c r="C63" i="1"/>
  <c r="I34" i="1"/>
  <c r="I13" i="1" s="1"/>
  <c r="G34" i="1"/>
  <c r="G13" i="1" s="1"/>
  <c r="F34" i="1"/>
  <c r="F13" i="1" s="1"/>
  <c r="E34" i="1"/>
  <c r="D34" i="1"/>
  <c r="C34" i="1"/>
  <c r="B204" i="1"/>
  <c r="B200" i="1"/>
  <c r="B194" i="1"/>
  <c r="B189" i="1"/>
  <c r="B184" i="1"/>
  <c r="B162" i="1"/>
  <c r="B157" i="1"/>
  <c r="B150" i="1"/>
  <c r="B145" i="1"/>
  <c r="B140" i="1"/>
  <c r="B135" i="1"/>
  <c r="B124" i="1"/>
  <c r="B119" i="1"/>
  <c r="B114" i="1"/>
  <c r="B109" i="1"/>
  <c r="B103" i="1"/>
  <c r="B93" i="1"/>
  <c r="B88" i="1"/>
  <c r="B83" i="1"/>
  <c r="B78" i="1"/>
  <c r="B73" i="1"/>
  <c r="B68" i="1"/>
  <c r="B56" i="1"/>
  <c r="B49" i="1"/>
  <c r="B47" i="1" s="1"/>
  <c r="B40" i="1"/>
  <c r="B38" i="1"/>
  <c r="B32" i="1"/>
  <c r="B27" i="1"/>
  <c r="B22" i="1"/>
  <c r="B208" i="1"/>
  <c r="B203" i="1"/>
  <c r="B199" i="1"/>
  <c r="B193" i="1"/>
  <c r="B188" i="1"/>
  <c r="B183" i="1"/>
  <c r="B134" i="1"/>
  <c r="B170" i="1"/>
  <c r="B171" i="1"/>
  <c r="B149" i="1"/>
  <c r="B144" i="1"/>
  <c r="B139" i="1"/>
  <c r="B128" i="1"/>
  <c r="B123" i="1"/>
  <c r="B118" i="1"/>
  <c r="B113" i="1"/>
  <c r="B108" i="1"/>
  <c r="B102" i="1"/>
  <c r="B92" i="1"/>
  <c r="B87" i="1"/>
  <c r="B82" i="1"/>
  <c r="B77" i="1"/>
  <c r="B72" i="1"/>
  <c r="B67" i="1"/>
  <c r="B25" i="1"/>
  <c r="B26" i="1"/>
  <c r="B16" i="1"/>
  <c r="B55" i="1"/>
  <c r="B36" i="1"/>
  <c r="B31" i="1"/>
  <c r="D13" i="1" l="1"/>
  <c r="D12" i="1" s="1"/>
  <c r="E13" i="1"/>
  <c r="E12" i="1" s="1"/>
  <c r="B169" i="1"/>
  <c r="C13" i="1"/>
  <c r="C12" i="1" s="1"/>
  <c r="C11" i="1" s="1"/>
  <c r="B202" i="1"/>
  <c r="B24" i="1"/>
  <c r="B101" i="1"/>
  <c r="B100" i="1" s="1"/>
  <c r="B35" i="1" l="1"/>
  <c r="B34" i="1" s="1"/>
  <c r="B30" i="1"/>
  <c r="B29" i="1" s="1"/>
  <c r="B15" i="1"/>
  <c r="B14" i="1" s="1"/>
  <c r="B198" i="1" l="1"/>
  <c r="B197" i="1" s="1"/>
  <c r="B192" i="1"/>
  <c r="B191" i="1" s="1"/>
  <c r="B187" i="1" l="1"/>
  <c r="B186" i="1" s="1"/>
  <c r="B71" i="1"/>
  <c r="B70" i="1" s="1"/>
  <c r="B66" i="1"/>
  <c r="B65" i="1" s="1"/>
  <c r="B220" i="1"/>
  <c r="B216" i="1" s="1"/>
  <c r="B207" i="1"/>
  <c r="B182" i="1"/>
  <c r="B181" i="1" s="1"/>
  <c r="B180" i="1" s="1"/>
  <c r="B160" i="1"/>
  <c r="B159" i="1" s="1"/>
  <c r="B148" i="1"/>
  <c r="B147" i="1" s="1"/>
  <c r="B143" i="1"/>
  <c r="B142" i="1" s="1"/>
  <c r="B138" i="1"/>
  <c r="B137" i="1" s="1"/>
  <c r="B133" i="1"/>
  <c r="B132" i="1" s="1"/>
  <c r="B131" i="1" s="1"/>
  <c r="B127" i="1"/>
  <c r="B126" i="1" s="1"/>
  <c r="B122" i="1"/>
  <c r="B121" i="1" s="1"/>
  <c r="B117" i="1"/>
  <c r="B116" i="1" s="1"/>
  <c r="B112" i="1"/>
  <c r="B111" i="1" s="1"/>
  <c r="B107" i="1"/>
  <c r="B106" i="1" s="1"/>
  <c r="B91" i="1"/>
  <c r="B90" i="1" s="1"/>
  <c r="B86" i="1"/>
  <c r="B85" i="1" s="1"/>
  <c r="B81" i="1"/>
  <c r="B80" i="1" s="1"/>
  <c r="B76" i="1"/>
  <c r="B75" i="1" s="1"/>
  <c r="B54" i="1"/>
  <c r="B53" i="1" s="1"/>
  <c r="B39" i="1"/>
  <c r="B13" i="1" s="1"/>
  <c r="B64" i="1" l="1"/>
  <c r="B179" i="1"/>
  <c r="F12" i="1"/>
  <c r="B63" i="1" l="1"/>
  <c r="B12" i="1"/>
  <c r="B11" i="1" s="1"/>
  <c r="G63" i="1"/>
  <c r="I12" i="1"/>
  <c r="H12" i="1"/>
  <c r="G12" i="1"/>
  <c r="G11" i="1" l="1"/>
  <c r="H63" i="1"/>
  <c r="H11" i="1" s="1"/>
  <c r="E63" i="1"/>
  <c r="E11" i="1" s="1"/>
  <c r="I63" i="1"/>
  <c r="I11" i="1" s="1"/>
  <c r="D63" i="1"/>
  <c r="D11" i="1" s="1"/>
  <c r="F63" i="1" l="1"/>
  <c r="F11" i="1" s="1"/>
</calcChain>
</file>

<file path=xl/sharedStrings.xml><?xml version="1.0" encoding="utf-8"?>
<sst xmlns="http://schemas.openxmlformats.org/spreadsheetml/2006/main" count="291" uniqueCount="61">
  <si>
    <t>Año, tipo de edificación y trimestre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</si>
  <si>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</si>
  <si>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</si>
  <si>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</si>
  <si>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</si>
  <si>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</si>
  <si>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</si>
  <si>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</si>
  <si>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</si>
  <si>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</si>
  <si>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</si>
  <si>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Colón</t>
  </si>
  <si>
    <t>Vivienda individual</t>
  </si>
  <si>
    <t>Primer trimestre</t>
  </si>
  <si>
    <t>Comercio</t>
  </si>
  <si>
    <t>Depósitos</t>
  </si>
  <si>
    <t>Centros educativos</t>
  </si>
  <si>
    <t xml:space="preserve">  Centros religiosos</t>
  </si>
  <si>
    <t xml:space="preserve">  Administración pública</t>
  </si>
  <si>
    <t>Panamá</t>
  </si>
  <si>
    <t>Dúplex</t>
  </si>
  <si>
    <t>Comercios</t>
  </si>
  <si>
    <t>Oficinas</t>
  </si>
  <si>
    <t>Hoteles</t>
  </si>
  <si>
    <t>Hospitales y clínicas</t>
  </si>
  <si>
    <t>Panamá Oeste</t>
  </si>
  <si>
    <t>Arraiján</t>
  </si>
  <si>
    <t>Industria</t>
  </si>
  <si>
    <t>La Chorrera</t>
  </si>
  <si>
    <t xml:space="preserve"> -  Cantidad nula o cero.</t>
  </si>
  <si>
    <t>(P) Cifras preliminares.</t>
  </si>
  <si>
    <t>Tercer trimestre</t>
  </si>
  <si>
    <t>Segundo trimestre</t>
  </si>
  <si>
    <t>Edificio de apartamento (3)</t>
  </si>
  <si>
    <t xml:space="preserve">  Otros (4)</t>
  </si>
  <si>
    <t>República de Panamá</t>
  </si>
  <si>
    <t>CONTRALORÍA GENERAL DE LA REPÚBLICA</t>
  </si>
  <si>
    <t>Instituto Nacional de Estadística y Censo</t>
  </si>
  <si>
    <t>San Miguelito</t>
  </si>
  <si>
    <t>Cuarto trimestre</t>
  </si>
  <si>
    <t>Industrias</t>
  </si>
  <si>
    <t>Cuadro 3.  METROS CUADRADOS CONSTRUIDOS EN LAS PROVINCIAS DE COLÓN, PANAMÁ Y PANAMÁ OESTE, POR NÚMERO</t>
  </si>
  <si>
    <t>(1) Son obras que continúan el proceso constructivo.</t>
  </si>
  <si>
    <t>2022 (P)</t>
  </si>
  <si>
    <t xml:space="preserve">  Otros</t>
  </si>
  <si>
    <t>(3) Incluye cuartos de alquiler y adosadas.</t>
  </si>
  <si>
    <t xml:space="preserve">  DE EDIFICACIONES, UNIDADES Y ÁREA, SEGÚN TIPO DE EDIFICACIÓN: CUARTO TRIMESTRE 2022 (P)</t>
  </si>
  <si>
    <t>(2) Se refiere a las unidades de vivienda, locales comerciales y oficinas que contiene un  centro comercial, salones en un centro educativo, habitaciones en un hotel, etc.</t>
  </si>
  <si>
    <t>Centros religiosos</t>
  </si>
  <si>
    <t xml:space="preserve"> Hospitales y clínicas</t>
  </si>
  <si>
    <t xml:space="preserve"> Administración pública</t>
  </si>
  <si>
    <t>Colón: (Continuación)</t>
  </si>
  <si>
    <t>Panamá: (Continuación)</t>
  </si>
  <si>
    <t>San Miguelito: (Continuación)</t>
  </si>
  <si>
    <t>Arraiján: (Continuación)</t>
  </si>
  <si>
    <t>La Chorrera: (Continuación)</t>
  </si>
  <si>
    <t>NOTA: Obras que iniciaron, continuaron y culminaron el proceso de construcción en el período de referencia. La diferencia en algunos datos publicados, anteriormente, se debe a cambios de</t>
  </si>
  <si>
    <t xml:space="preserve">           diseño efectuados por los informantes.</t>
  </si>
  <si>
    <t>(4) Son edificios y estructuras destinadas a albergues, estacionamientos, galeras para criaderos y ceba de animales, clubes, salas de reuniones, cines, teatros, estadios, deportivos y otros</t>
  </si>
  <si>
    <t xml:space="preserve">     para el esparcimiento. </t>
  </si>
  <si>
    <t>Fuente: Constructoras, inmobiliarias y personas particulares.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</si>
</sst>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9">
    <xf numFmtId="0" fontId="0" fillId="0" borderId="0" xfId="0"/>
    <xf numFmtId="0" fontId="3" fillId="2" borderId="0" xfId="0" applyFont="1" applyFill="1"/>
    <xf numFmtId="41" fontId="4" fillId="2" borderId="6" xfId="1" applyNumberFormat="1" applyFont="1" applyFill="1" applyBorder="1"/>
    <xf numFmtId="0" fontId="0" fillId="0" borderId="0" xfId="0" applyBorder="1"/>
    <xf numFmtId="49" fontId="4" fillId="2" borderId="0" xfId="1" applyNumberFormat="1" applyFill="1"/>
    <xf numFmtId="0" fontId="4" fillId="2" borderId="0" xfId="1" applyFill="1"/>
    <xf numFmtId="49" fontId="4" fillId="2" borderId="0" xfId="1" applyNumberFormat="1" applyFill="1" applyAlignment="1">
      <alignment vertical="center"/>
    </xf>
    <xf numFmtId="164" fontId="4" fillId="2" borderId="0" xfId="3" applyNumberFormat="1" applyFont="1" applyFill="1" applyBorder="1" applyAlignment="1">
      <alignment horizontal="left"/>
    </xf>
    <xf numFmtId="0" fontId="7" fillId="2" borderId="0" xfId="0" applyFont="1" applyFill="1"/>
    <xf numFmtId="0" fontId="3" fillId="0" borderId="0" xfId="0" applyFont="1"/>
    <xf numFmtId="0" fontId="0" fillId="2" borderId="0" xfId="0" applyFill="1" applyBorder="1"/>
    <xf numFmtId="0" fontId="3" fillId="2" borderId="0" xfId="0" applyFont="1" applyFill="1" applyAlignment="1">
      <alignment horizontal="center"/>
    </xf>
    <xf numFmtId="41" fontId="2" fillId="2" borderId="6" xfId="2" applyNumberFormat="1" applyFont="1" applyFill="1" applyBorder="1" applyAlignment="1">
      <alignment horizontal="right"/>
    </xf>
    <xf numFmtId="41" fontId="4" fillId="2" borderId="6" xfId="1" applyNumberFormat="1" applyFont="1" applyFill="1" applyBorder="1" applyAlignment="1">
      <alignment horizontal="right"/>
    </xf>
    <xf numFmtId="41" fontId="4" fillId="2" borderId="0" xfId="1" applyNumberFormat="1" applyFont="1" applyFill="1" applyBorder="1" applyAlignment="1">
      <alignment horizontal="right"/>
    </xf>
    <xf numFmtId="41" fontId="2" fillId="2" borderId="0" xfId="2" applyNumberFormat="1" applyFont="1" applyFill="1" applyBorder="1" applyAlignment="1">
      <alignment horizontal="right"/>
    </xf>
    <xf numFmtId="41" fontId="5" fillId="2" borderId="6" xfId="1" applyNumberFormat="1" applyFont="1" applyFill="1" applyBorder="1" applyAlignment="1">
      <alignment horizontal="right"/>
    </xf>
    <xf numFmtId="41" fontId="5" fillId="2" borderId="0" xfId="1" applyNumberFormat="1" applyFont="1" applyFill="1" applyBorder="1" applyAlignment="1">
      <alignment horizontal="right"/>
    </xf>
    <xf numFmtId="41" fontId="5" fillId="2" borderId="6" xfId="2" applyNumberFormat="1" applyFont="1" applyFill="1" applyBorder="1" applyAlignment="1">
      <alignment horizontal="right"/>
    </xf>
    <xf numFmtId="0" fontId="5" fillId="2" borderId="6" xfId="0" applyNumberFormat="1" applyFont="1" applyFill="1" applyBorder="1" applyAlignment="1">
      <alignment horizontal="right"/>
    </xf>
    <xf numFmtId="0" fontId="0" fillId="2" borderId="0" xfId="0" applyFill="1"/>
    <xf numFmtId="0" fontId="4" fillId="2" borderId="8" xfId="1" applyFont="1" applyFill="1" applyBorder="1" applyAlignment="1">
      <alignment horizontal="right"/>
    </xf>
    <xf numFmtId="0" fontId="4" fillId="2" borderId="10" xfId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41" fontId="4" fillId="2" borderId="5" xfId="1" applyNumberFormat="1" applyFont="1" applyFill="1" applyBorder="1" applyAlignment="1">
      <alignment horizontal="right"/>
    </xf>
    <xf numFmtId="41" fontId="2" fillId="2" borderId="9" xfId="2" applyNumberFormat="1" applyFont="1" applyFill="1" applyBorder="1" applyAlignment="1">
      <alignment horizontal="right"/>
    </xf>
    <xf numFmtId="41" fontId="2" fillId="2" borderId="2" xfId="2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41" fontId="4" fillId="2" borderId="0" xfId="1" applyNumberFormat="1" applyFont="1" applyFill="1" applyBorder="1"/>
    <xf numFmtId="41" fontId="5" fillId="2" borderId="0" xfId="2" applyNumberFormat="1" applyFont="1" applyFill="1" applyBorder="1" applyAlignment="1">
      <alignment horizontal="right"/>
    </xf>
    <xf numFmtId="41" fontId="5" fillId="2" borderId="2" xfId="2" applyNumberFormat="1" applyFont="1" applyFill="1" applyBorder="1" applyAlignment="1">
      <alignment horizontal="right"/>
    </xf>
    <xf numFmtId="41" fontId="5" fillId="2" borderId="6" xfId="2" applyNumberFormat="1" applyFont="1" applyFill="1" applyBorder="1" applyAlignment="1"/>
    <xf numFmtId="41" fontId="5" fillId="2" borderId="6" xfId="0" applyNumberFormat="1" applyFont="1" applyFill="1" applyBorder="1" applyAlignment="1">
      <alignment horizontal="right"/>
    </xf>
    <xf numFmtId="41" fontId="4" fillId="2" borderId="0" xfId="1" applyNumberFormat="1" applyFont="1" applyFill="1" applyBorder="1" applyAlignment="1">
      <alignment horizontal="right" indent="2"/>
    </xf>
    <xf numFmtId="3" fontId="5" fillId="2" borderId="0" xfId="0" applyNumberFormat="1" applyFont="1" applyFill="1" applyBorder="1" applyAlignment="1">
      <alignment horizontal="right"/>
    </xf>
    <xf numFmtId="41" fontId="4" fillId="2" borderId="9" xfId="1" applyNumberFormat="1" applyFont="1" applyFill="1" applyBorder="1" applyAlignment="1">
      <alignment horizontal="right"/>
    </xf>
    <xf numFmtId="41" fontId="4" fillId="2" borderId="0" xfId="0" applyNumberFormat="1" applyFont="1" applyFill="1" applyAlignment="1">
      <alignment horizontal="right"/>
    </xf>
    <xf numFmtId="41" fontId="5" fillId="2" borderId="0" xfId="2" applyNumberFormat="1" applyFont="1" applyFill="1" applyBorder="1" applyAlignment="1"/>
    <xf numFmtId="41" fontId="5" fillId="2" borderId="0" xfId="0" applyNumberFormat="1" applyFont="1" applyFill="1" applyBorder="1" applyAlignment="1">
      <alignment horizontal="right"/>
    </xf>
    <xf numFmtId="41" fontId="4" fillId="2" borderId="6" xfId="2" applyNumberFormat="1" applyFont="1" applyFill="1" applyBorder="1" applyAlignment="1">
      <alignment horizontal="right"/>
    </xf>
    <xf numFmtId="41" fontId="4" fillId="2" borderId="0" xfId="2" applyNumberFormat="1" applyFont="1" applyFill="1" applyBorder="1" applyAlignment="1">
      <alignment horizontal="right"/>
    </xf>
    <xf numFmtId="41" fontId="4" fillId="2" borderId="6" xfId="0" applyNumberFormat="1" applyFon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left" indent="2"/>
    </xf>
    <xf numFmtId="165" fontId="4" fillId="2" borderId="0" xfId="0" applyNumberFormat="1" applyFont="1" applyFill="1" applyAlignment="1">
      <alignment horizontal="left" indent="4"/>
    </xf>
    <xf numFmtId="165" fontId="4" fillId="2" borderId="0" xfId="0" applyNumberFormat="1" applyFont="1" applyFill="1" applyAlignment="1">
      <alignment horizontal="left" indent="7"/>
    </xf>
    <xf numFmtId="165" fontId="4" fillId="2" borderId="0" xfId="0" applyNumberFormat="1" applyFont="1" applyFill="1" applyBorder="1" applyAlignment="1">
      <alignment horizontal="left" indent="7"/>
    </xf>
    <xf numFmtId="165" fontId="4" fillId="2" borderId="0" xfId="0" applyNumberFormat="1" applyFont="1" applyFill="1" applyBorder="1" applyAlignment="1">
      <alignment horizontal="left" indent="4"/>
    </xf>
    <xf numFmtId="165" fontId="4" fillId="2" borderId="5" xfId="0" applyNumberFormat="1" applyFont="1" applyFill="1" applyBorder="1" applyAlignment="1">
      <alignment horizontal="left" indent="7"/>
    </xf>
    <xf numFmtId="165" fontId="4" fillId="2" borderId="5" xfId="0" applyNumberFormat="1" applyFont="1" applyFill="1" applyBorder="1" applyAlignment="1">
      <alignment horizontal="left" indent="4"/>
    </xf>
    <xf numFmtId="0" fontId="4" fillId="2" borderId="7" xfId="0" applyFont="1" applyFill="1" applyBorder="1" applyAlignment="1">
      <alignment horizontal="left" indent="7"/>
    </xf>
    <xf numFmtId="41" fontId="4" fillId="2" borderId="0" xfId="0" applyNumberFormat="1" applyFont="1" applyFill="1" applyBorder="1" applyAlignment="1">
      <alignment horizontal="right"/>
    </xf>
    <xf numFmtId="41" fontId="4" fillId="2" borderId="5" xfId="0" applyNumberFormat="1" applyFont="1" applyFill="1" applyBorder="1" applyAlignment="1">
      <alignment horizontal="right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41" fontId="5" fillId="2" borderId="0" xfId="0" applyNumberFormat="1" applyFont="1" applyFill="1" applyAlignment="1">
      <alignment horizontal="right"/>
    </xf>
    <xf numFmtId="0" fontId="5" fillId="2" borderId="0" xfId="0" applyNumberFormat="1" applyFont="1" applyFill="1" applyAlignment="1">
      <alignment horizontal="right"/>
    </xf>
    <xf numFmtId="41" fontId="4" fillId="0" borderId="6" xfId="0" applyNumberFormat="1" applyFont="1" applyBorder="1"/>
    <xf numFmtId="41" fontId="4" fillId="2" borderId="0" xfId="0" applyNumberFormat="1" applyFont="1" applyFill="1" applyBorder="1"/>
    <xf numFmtId="41" fontId="4" fillId="0" borderId="0" xfId="0" applyNumberFormat="1" applyFont="1"/>
    <xf numFmtId="41" fontId="4" fillId="2" borderId="6" xfId="0" applyNumberFormat="1" applyFont="1" applyFill="1" applyBorder="1"/>
    <xf numFmtId="0" fontId="5" fillId="2" borderId="0" xfId="0" applyNumberFormat="1" applyFont="1" applyFill="1" applyBorder="1" applyAlignment="1">
      <alignment horizontal="right"/>
    </xf>
    <xf numFmtId="41" fontId="4" fillId="2" borderId="6" xfId="2" applyNumberFormat="1" applyFont="1" applyFill="1" applyBorder="1" applyAlignment="1"/>
    <xf numFmtId="41" fontId="4" fillId="2" borderId="0" xfId="2" applyNumberFormat="1" applyFont="1" applyFill="1" applyBorder="1" applyAlignment="1"/>
    <xf numFmtId="41" fontId="4" fillId="0" borderId="0" xfId="1" applyNumberFormat="1" applyFont="1" applyFill="1" applyBorder="1" applyAlignment="1">
      <alignment horizontal="right"/>
    </xf>
    <xf numFmtId="0" fontId="3" fillId="2" borderId="0" xfId="0" applyFont="1" applyFill="1" applyBorder="1"/>
    <xf numFmtId="41" fontId="0" fillId="2" borderId="0" xfId="0" applyNumberFormat="1" applyFill="1" applyBorder="1"/>
    <xf numFmtId="3" fontId="3" fillId="2" borderId="0" xfId="0" applyNumberFormat="1" applyFont="1" applyFill="1" applyBorder="1"/>
    <xf numFmtId="0" fontId="2" fillId="2" borderId="0" xfId="0" applyNumberFormat="1" applyFont="1" applyFill="1" applyBorder="1"/>
    <xf numFmtId="1" fontId="2" fillId="2" borderId="0" xfId="0" applyNumberFormat="1" applyFont="1" applyFill="1" applyBorder="1"/>
    <xf numFmtId="0" fontId="3" fillId="2" borderId="0" xfId="0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4">
    <cellStyle name="Millares [0] 2" xf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6"/>
  <sheetViews>
    <sheetView tabSelected="1" zoomScale="80" zoomScaleNormal="80" zoomScaleSheetLayoutView="70" workbookViewId="0">
      <selection activeCell="E130" sqref="E130"/>
    </sheetView>
  </sheetViews>
  <sheetFormatPr baseColWidth="10" defaultRowHeight="15" x14ac:dyDescent="0.25"/>
  <cols>
    <col min="1" max="1" width="30.7109375" style="20" customWidth="1"/>
    <col min="2" max="5" width="15.28515625" style="20" customWidth="1"/>
    <col min="6" max="9" width="15.7109375" style="20" customWidth="1"/>
    <col min="10" max="10" width="11.42578125" style="10"/>
    <col min="11" max="13" width="11.42578125" style="20"/>
    <col min="14" max="14" width="13.5703125" style="20" bestFit="1" customWidth="1"/>
    <col min="15" max="15" width="11.42578125" style="20"/>
    <col min="16" max="16" width="51.85546875" style="20" customWidth="1"/>
    <col min="17" max="21" width="11.42578125" style="20"/>
  </cols>
  <sheetData>
    <row r="1" spans="1:31" s="9" customFormat="1" ht="12.75" x14ac:dyDescent="0.2">
      <c r="A1" s="87" t="s">
        <v>35</v>
      </c>
      <c r="B1" s="87"/>
      <c r="C1" s="87"/>
      <c r="D1" s="87"/>
      <c r="E1" s="87"/>
      <c r="F1" s="87"/>
      <c r="G1" s="87"/>
      <c r="H1" s="87"/>
      <c r="I1" s="87"/>
      <c r="J1" s="69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1" s="9" customFormat="1" ht="12.75" x14ac:dyDescent="0.2">
      <c r="A2" s="88" t="s">
        <v>36</v>
      </c>
      <c r="B2" s="88"/>
      <c r="C2" s="88"/>
      <c r="D2" s="88"/>
      <c r="E2" s="88"/>
      <c r="F2" s="88"/>
      <c r="G2" s="88"/>
      <c r="H2" s="88"/>
      <c r="I2" s="88"/>
      <c r="J2" s="69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31" s="9" customFormat="1" ht="12.75" x14ac:dyDescent="0.2">
      <c r="A3" s="87" t="s">
        <v>37</v>
      </c>
      <c r="B3" s="87"/>
      <c r="C3" s="87"/>
      <c r="D3" s="87"/>
      <c r="E3" s="87"/>
      <c r="F3" s="87"/>
      <c r="G3" s="87"/>
      <c r="H3" s="87"/>
      <c r="I3" s="87"/>
      <c r="J3" s="69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31" s="9" customFormat="1" ht="12.75" x14ac:dyDescent="0.2">
      <c r="A4" s="23"/>
      <c r="B4" s="11"/>
      <c r="C4" s="11"/>
      <c r="D4" s="11"/>
      <c r="E4" s="27"/>
      <c r="F4" s="27"/>
      <c r="G4" s="11"/>
      <c r="H4" s="11"/>
      <c r="I4" s="27"/>
      <c r="J4" s="69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31" x14ac:dyDescent="0.25">
      <c r="A5" s="88" t="s">
        <v>41</v>
      </c>
      <c r="B5" s="88"/>
      <c r="C5" s="88"/>
      <c r="D5" s="88"/>
      <c r="E5" s="88"/>
      <c r="F5" s="88"/>
      <c r="G5" s="88"/>
      <c r="H5" s="88"/>
      <c r="I5" s="88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88" t="s">
        <v>46</v>
      </c>
      <c r="B6" s="88"/>
      <c r="C6" s="88"/>
      <c r="D6" s="88"/>
      <c r="E6" s="88"/>
      <c r="F6" s="88"/>
      <c r="G6" s="88"/>
      <c r="H6" s="88"/>
      <c r="I6" s="88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25">
      <c r="A7" s="1"/>
      <c r="B7" s="1"/>
      <c r="C7" s="1"/>
      <c r="D7" s="1"/>
      <c r="E7" s="1"/>
      <c r="F7" s="1"/>
      <c r="G7" s="1"/>
      <c r="H7" s="1"/>
      <c r="I7" s="1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x14ac:dyDescent="0.25">
      <c r="A8" s="75" t="s">
        <v>0</v>
      </c>
      <c r="B8" s="78" t="s">
        <v>1</v>
      </c>
      <c r="C8" s="81" t="s">
        <v>2</v>
      </c>
      <c r="D8" s="82"/>
      <c r="E8" s="82"/>
      <c r="F8" s="82"/>
      <c r="G8" s="83" t="s">
        <v>3</v>
      </c>
      <c r="H8" s="83"/>
      <c r="I8" s="84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40.5" customHeight="1" x14ac:dyDescent="0.25">
      <c r="A9" s="76"/>
      <c r="B9" s="79"/>
      <c r="C9" s="81" t="s">
        <v>4</v>
      </c>
      <c r="D9" s="81"/>
      <c r="E9" s="81"/>
      <c r="F9" s="55" t="s">
        <v>5</v>
      </c>
      <c r="G9" s="85"/>
      <c r="H9" s="85"/>
      <c r="I9" s="86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45" customHeight="1" x14ac:dyDescent="0.25">
      <c r="A10" s="77"/>
      <c r="B10" s="80"/>
      <c r="C10" s="56" t="s">
        <v>6</v>
      </c>
      <c r="D10" s="56" t="s">
        <v>7</v>
      </c>
      <c r="E10" s="57" t="s">
        <v>8</v>
      </c>
      <c r="F10" s="57" t="s">
        <v>9</v>
      </c>
      <c r="G10" s="56" t="s">
        <v>6</v>
      </c>
      <c r="H10" s="56" t="s">
        <v>7</v>
      </c>
      <c r="I10" s="58" t="s">
        <v>10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30.75" customHeight="1" x14ac:dyDescent="0.25">
      <c r="A11" s="43" t="s">
        <v>43</v>
      </c>
      <c r="B11" s="30">
        <f>B12+B63+B179</f>
        <v>2045684.8800000001</v>
      </c>
      <c r="C11" s="26">
        <f t="shared" ref="C11:I11" si="0">C12+C179+C63</f>
        <v>9436</v>
      </c>
      <c r="D11" s="26">
        <f t="shared" si="0"/>
        <v>15790</v>
      </c>
      <c r="E11" s="26">
        <f t="shared" si="0"/>
        <v>902897</v>
      </c>
      <c r="F11" s="26">
        <f t="shared" si="0"/>
        <v>953745.08</v>
      </c>
      <c r="G11" s="26">
        <f t="shared" si="0"/>
        <v>8297</v>
      </c>
      <c r="H11" s="26">
        <f t="shared" si="0"/>
        <v>17560</v>
      </c>
      <c r="I11" s="15">
        <f t="shared" si="0"/>
        <v>189042.8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28.5" customHeight="1" x14ac:dyDescent="0.25">
      <c r="A12" s="44" t="s">
        <v>11</v>
      </c>
      <c r="B12" s="18">
        <f>B13</f>
        <v>225108</v>
      </c>
      <c r="C12" s="12">
        <f t="shared" ref="C12:I12" si="1">C13</f>
        <v>108</v>
      </c>
      <c r="D12" s="25">
        <f t="shared" si="1"/>
        <v>824</v>
      </c>
      <c r="E12" s="25">
        <f>E13</f>
        <v>136295</v>
      </c>
      <c r="F12" s="25">
        <f>F13</f>
        <v>81451</v>
      </c>
      <c r="G12" s="25">
        <f t="shared" si="1"/>
        <v>230</v>
      </c>
      <c r="H12" s="12">
        <f>H13</f>
        <v>721</v>
      </c>
      <c r="I12" s="15">
        <f t="shared" si="1"/>
        <v>7362</v>
      </c>
      <c r="K12" s="70"/>
      <c r="L12" s="10"/>
      <c r="M12" s="70"/>
      <c r="N12" s="10"/>
      <c r="O12" s="10"/>
      <c r="P12" s="10"/>
      <c r="Q12" s="10"/>
      <c r="R12" s="10"/>
      <c r="S12" s="10"/>
      <c r="T12" s="10"/>
      <c r="U12" s="10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28.5" customHeight="1" x14ac:dyDescent="0.25">
      <c r="A13" s="45" t="s">
        <v>11</v>
      </c>
      <c r="B13" s="18">
        <f t="shared" ref="B13:I13" si="2">B14+B24+B29+B39+B47+B53+B34+B19+B42+B59+B50</f>
        <v>225108</v>
      </c>
      <c r="C13" s="12">
        <f t="shared" si="2"/>
        <v>108</v>
      </c>
      <c r="D13" s="25">
        <f t="shared" si="2"/>
        <v>824</v>
      </c>
      <c r="E13" s="25">
        <f t="shared" si="2"/>
        <v>136295</v>
      </c>
      <c r="F13" s="25">
        <f t="shared" si="2"/>
        <v>81451</v>
      </c>
      <c r="G13" s="25">
        <f t="shared" si="2"/>
        <v>230</v>
      </c>
      <c r="H13" s="12">
        <f t="shared" si="2"/>
        <v>721</v>
      </c>
      <c r="I13" s="15">
        <f t="shared" si="2"/>
        <v>7362</v>
      </c>
      <c r="K13" s="10"/>
      <c r="L13" s="70"/>
      <c r="M13" s="10"/>
      <c r="N13" s="70"/>
      <c r="O13" s="10"/>
      <c r="P13" s="10"/>
      <c r="Q13" s="10"/>
      <c r="R13" s="10"/>
      <c r="S13" s="10"/>
      <c r="T13" s="10"/>
      <c r="U13" s="10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24.95" customHeight="1" x14ac:dyDescent="0.25">
      <c r="A14" s="46" t="s">
        <v>12</v>
      </c>
      <c r="B14" s="18">
        <f>SUM(B15:B18)</f>
        <v>23227</v>
      </c>
      <c r="C14" s="12">
        <f t="shared" ref="C14:I14" si="3">SUM(C15:C18)</f>
        <v>85</v>
      </c>
      <c r="D14" s="12">
        <f t="shared" si="3"/>
        <v>85</v>
      </c>
      <c r="E14" s="12">
        <f t="shared" si="3"/>
        <v>6844</v>
      </c>
      <c r="F14" s="12">
        <f t="shared" si="3"/>
        <v>13088</v>
      </c>
      <c r="G14" s="12">
        <f t="shared" si="3"/>
        <v>195</v>
      </c>
      <c r="H14" s="12">
        <f t="shared" si="3"/>
        <v>195</v>
      </c>
      <c r="I14" s="15">
        <f t="shared" si="3"/>
        <v>3295</v>
      </c>
      <c r="K14" s="10"/>
      <c r="L14" s="10"/>
      <c r="M14" s="70"/>
      <c r="N14" s="70"/>
      <c r="O14" s="70"/>
      <c r="P14" s="70"/>
      <c r="Q14" s="70"/>
      <c r="R14" s="70"/>
      <c r="S14" s="70"/>
      <c r="T14" s="70"/>
      <c r="U14" s="70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8" customHeight="1" x14ac:dyDescent="0.25">
      <c r="A15" s="47" t="s">
        <v>13</v>
      </c>
      <c r="B15" s="18">
        <f>+E15+F15+I15</f>
        <v>13221</v>
      </c>
      <c r="C15" s="2">
        <v>85</v>
      </c>
      <c r="D15" s="2">
        <v>85</v>
      </c>
      <c r="E15" s="2">
        <v>6844</v>
      </c>
      <c r="F15" s="2">
        <v>6350</v>
      </c>
      <c r="G15" s="2">
        <v>1</v>
      </c>
      <c r="H15" s="2">
        <v>1</v>
      </c>
      <c r="I15" s="28">
        <v>27</v>
      </c>
      <c r="K15" s="10"/>
      <c r="L15" s="10"/>
      <c r="M15" s="70"/>
      <c r="N15" s="70"/>
      <c r="O15" s="70"/>
      <c r="P15" s="70"/>
      <c r="Q15" s="70"/>
      <c r="R15" s="70"/>
      <c r="S15" s="70"/>
      <c r="T15" s="70"/>
      <c r="U15" s="70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18" customHeight="1" x14ac:dyDescent="0.25">
      <c r="A16" s="47" t="s">
        <v>32</v>
      </c>
      <c r="B16" s="18">
        <f>+E16+F16+I16</f>
        <v>5677</v>
      </c>
      <c r="C16" s="2">
        <v>0</v>
      </c>
      <c r="D16" s="2">
        <v>0</v>
      </c>
      <c r="E16" s="2">
        <v>0</v>
      </c>
      <c r="F16" s="2">
        <v>4807</v>
      </c>
      <c r="G16" s="2">
        <v>74</v>
      </c>
      <c r="H16" s="2">
        <v>74</v>
      </c>
      <c r="I16" s="28">
        <v>870</v>
      </c>
      <c r="K16" s="10"/>
      <c r="L16" s="10"/>
      <c r="M16" s="10"/>
      <c r="N16" s="70"/>
      <c r="O16" s="70"/>
      <c r="P16" s="70"/>
      <c r="Q16" s="70"/>
      <c r="R16" s="70"/>
      <c r="S16" s="70"/>
      <c r="T16" s="70"/>
      <c r="U16" s="70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18" customHeight="1" x14ac:dyDescent="0.25">
      <c r="A17" s="47" t="s">
        <v>31</v>
      </c>
      <c r="B17" s="18">
        <f>+E17+F17+I17</f>
        <v>2370</v>
      </c>
      <c r="C17" s="2">
        <v>0</v>
      </c>
      <c r="D17" s="2">
        <v>0</v>
      </c>
      <c r="E17" s="2">
        <v>0</v>
      </c>
      <c r="F17" s="2">
        <v>1904</v>
      </c>
      <c r="G17" s="2">
        <v>39</v>
      </c>
      <c r="H17" s="2">
        <v>39</v>
      </c>
      <c r="I17" s="28">
        <v>466</v>
      </c>
      <c r="K17" s="10"/>
      <c r="L17" s="10"/>
      <c r="M17" s="10"/>
      <c r="N17" s="70"/>
      <c r="O17" s="70"/>
      <c r="P17" s="70"/>
      <c r="Q17" s="70"/>
      <c r="R17" s="70"/>
      <c r="S17" s="70"/>
      <c r="T17" s="70"/>
      <c r="U17" s="70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18" customHeight="1" x14ac:dyDescent="0.25">
      <c r="A18" s="47" t="s">
        <v>39</v>
      </c>
      <c r="B18" s="18">
        <f>+E18+F18+I18</f>
        <v>1959</v>
      </c>
      <c r="C18" s="13">
        <v>0</v>
      </c>
      <c r="D18" s="14">
        <v>0</v>
      </c>
      <c r="E18" s="13">
        <v>0</v>
      </c>
      <c r="F18" s="14">
        <v>27</v>
      </c>
      <c r="G18" s="13">
        <v>81</v>
      </c>
      <c r="H18" s="13">
        <v>81</v>
      </c>
      <c r="I18" s="14">
        <v>1932</v>
      </c>
      <c r="K18" s="10"/>
      <c r="L18" s="10"/>
      <c r="M18" s="10"/>
      <c r="N18" s="70"/>
      <c r="O18" s="70"/>
      <c r="P18" s="70"/>
      <c r="Q18" s="70"/>
      <c r="R18" s="70"/>
      <c r="S18" s="70"/>
      <c r="T18" s="70"/>
      <c r="U18" s="70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24.95" customHeight="1" x14ac:dyDescent="0.25">
      <c r="A19" s="46" t="s">
        <v>20</v>
      </c>
      <c r="B19" s="18">
        <f>SUM(B20:B23)</f>
        <v>64</v>
      </c>
      <c r="C19" s="18">
        <f>SUM(C20:C23)</f>
        <v>0</v>
      </c>
      <c r="D19" s="29">
        <f t="shared" ref="D19:I19" si="4">SUM(D20:D23)</f>
        <v>0</v>
      </c>
      <c r="E19" s="18">
        <f t="shared" si="4"/>
        <v>0</v>
      </c>
      <c r="F19" s="29">
        <f>SUM(F20:F23)</f>
        <v>56</v>
      </c>
      <c r="G19" s="18">
        <f t="shared" si="4"/>
        <v>1</v>
      </c>
      <c r="H19" s="18">
        <f t="shared" si="4"/>
        <v>2</v>
      </c>
      <c r="I19" s="29">
        <f t="shared" si="4"/>
        <v>8</v>
      </c>
      <c r="K19" s="10"/>
      <c r="L19" s="10"/>
      <c r="M19" s="10"/>
      <c r="N19" s="70"/>
      <c r="O19" s="70"/>
      <c r="P19" s="70"/>
      <c r="Q19" s="70"/>
      <c r="R19" s="70"/>
      <c r="S19" s="70"/>
      <c r="T19" s="70"/>
      <c r="U19" s="70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18" customHeight="1" x14ac:dyDescent="0.25">
      <c r="A20" s="47" t="s">
        <v>13</v>
      </c>
      <c r="B20" s="18">
        <f>+E20+F20+I20</f>
        <v>40</v>
      </c>
      <c r="C20" s="2">
        <v>0</v>
      </c>
      <c r="D20" s="2">
        <v>0</v>
      </c>
      <c r="E20" s="2">
        <v>0</v>
      </c>
      <c r="F20" s="2">
        <v>40</v>
      </c>
      <c r="G20" s="2">
        <v>0</v>
      </c>
      <c r="H20" s="2">
        <v>0</v>
      </c>
      <c r="I20" s="28">
        <v>0</v>
      </c>
      <c r="K20" s="10"/>
      <c r="L20" s="10"/>
      <c r="M20" s="10"/>
      <c r="N20" s="70"/>
      <c r="O20" s="70"/>
      <c r="P20" s="70"/>
      <c r="Q20" s="70"/>
      <c r="R20" s="70"/>
      <c r="S20" s="70"/>
      <c r="T20" s="70"/>
      <c r="U20" s="70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18" customHeight="1" x14ac:dyDescent="0.25">
      <c r="A21" s="47" t="s">
        <v>32</v>
      </c>
      <c r="B21" s="18">
        <f>+E21+F21+I21</f>
        <v>8</v>
      </c>
      <c r="C21" s="2">
        <v>0</v>
      </c>
      <c r="D21" s="2">
        <v>0</v>
      </c>
      <c r="E21" s="2">
        <v>0</v>
      </c>
      <c r="F21" s="2">
        <v>0</v>
      </c>
      <c r="G21" s="2">
        <v>1</v>
      </c>
      <c r="H21" s="2">
        <v>2</v>
      </c>
      <c r="I21" s="28">
        <v>8</v>
      </c>
      <c r="K21" s="10"/>
      <c r="L21" s="10"/>
      <c r="M21" s="10"/>
      <c r="N21" s="70"/>
      <c r="O21" s="70"/>
      <c r="P21" s="70"/>
      <c r="Q21" s="70"/>
      <c r="R21" s="70"/>
      <c r="S21" s="70"/>
      <c r="T21" s="70"/>
      <c r="U21" s="70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18" customHeight="1" x14ac:dyDescent="0.25">
      <c r="A22" s="47" t="s">
        <v>31</v>
      </c>
      <c r="B22" s="18">
        <f>+E22+F22+I22</f>
        <v>8</v>
      </c>
      <c r="C22" s="2">
        <v>0</v>
      </c>
      <c r="D22" s="2">
        <v>0</v>
      </c>
      <c r="E22" s="2">
        <v>0</v>
      </c>
      <c r="F22" s="2">
        <v>8</v>
      </c>
      <c r="G22" s="2">
        <v>0</v>
      </c>
      <c r="H22" s="2">
        <v>0</v>
      </c>
      <c r="I22" s="28">
        <v>0</v>
      </c>
      <c r="K22" s="10"/>
      <c r="L22" s="10"/>
      <c r="M22" s="10"/>
      <c r="N22" s="70"/>
      <c r="O22" s="70"/>
      <c r="P22" s="70"/>
      <c r="Q22" s="70"/>
      <c r="R22" s="70"/>
      <c r="S22" s="70"/>
      <c r="T22" s="70"/>
      <c r="U22" s="70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18" customHeight="1" x14ac:dyDescent="0.25">
      <c r="A23" s="47" t="s">
        <v>39</v>
      </c>
      <c r="B23" s="18">
        <f>+E23+F23+I23</f>
        <v>8</v>
      </c>
      <c r="C23" s="13">
        <v>0</v>
      </c>
      <c r="D23" s="14">
        <v>0</v>
      </c>
      <c r="E23" s="13">
        <v>0</v>
      </c>
      <c r="F23" s="36">
        <v>8</v>
      </c>
      <c r="G23" s="13">
        <v>0</v>
      </c>
      <c r="H23" s="13">
        <v>0</v>
      </c>
      <c r="I23" s="14">
        <v>0</v>
      </c>
      <c r="K23" s="10"/>
      <c r="L23" s="10"/>
      <c r="M23" s="10"/>
      <c r="N23" s="70"/>
      <c r="O23" s="70"/>
      <c r="P23" s="70"/>
      <c r="Q23" s="70"/>
      <c r="R23" s="70"/>
      <c r="S23" s="70"/>
      <c r="T23" s="70"/>
      <c r="U23" s="70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24.95" customHeight="1" x14ac:dyDescent="0.25">
      <c r="A24" s="46" t="s">
        <v>33</v>
      </c>
      <c r="B24" s="18">
        <f>SUM(B25:B28)</f>
        <v>19721</v>
      </c>
      <c r="C24" s="18">
        <f t="shared" ref="C24:I24" si="5">SUM(C25:C28)</f>
        <v>6</v>
      </c>
      <c r="D24" s="29">
        <f t="shared" si="5"/>
        <v>88</v>
      </c>
      <c r="E24" s="18">
        <f t="shared" si="5"/>
        <v>1879</v>
      </c>
      <c r="F24" s="29">
        <f t="shared" si="5"/>
        <v>17197</v>
      </c>
      <c r="G24" s="18">
        <f t="shared" si="5"/>
        <v>15</v>
      </c>
      <c r="H24" s="18">
        <f t="shared" si="5"/>
        <v>113</v>
      </c>
      <c r="I24" s="29">
        <f t="shared" si="5"/>
        <v>645</v>
      </c>
      <c r="K24" s="10"/>
      <c r="L24" s="10"/>
      <c r="M24" s="10"/>
      <c r="N24" s="70"/>
      <c r="O24" s="70"/>
      <c r="P24" s="70"/>
      <c r="Q24" s="70"/>
      <c r="R24" s="70"/>
      <c r="S24" s="70"/>
      <c r="T24" s="70"/>
      <c r="U24" s="70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ht="18" customHeight="1" x14ac:dyDescent="0.25">
      <c r="A25" s="47" t="s">
        <v>13</v>
      </c>
      <c r="B25" s="18">
        <f>+E25+F25+I25</f>
        <v>9532</v>
      </c>
      <c r="C25" s="2">
        <v>5</v>
      </c>
      <c r="D25" s="2">
        <v>79</v>
      </c>
      <c r="E25" s="2">
        <v>1452</v>
      </c>
      <c r="F25" s="2">
        <v>7874</v>
      </c>
      <c r="G25" s="2">
        <v>1</v>
      </c>
      <c r="H25" s="2">
        <v>8</v>
      </c>
      <c r="I25" s="28">
        <v>206</v>
      </c>
      <c r="K25" s="10"/>
      <c r="L25" s="10"/>
      <c r="M25" s="10"/>
      <c r="N25" s="70"/>
      <c r="O25" s="70"/>
      <c r="P25" s="70"/>
      <c r="Q25" s="70"/>
      <c r="R25" s="70"/>
      <c r="S25" s="70"/>
      <c r="T25" s="70"/>
      <c r="U25" s="70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ht="18" customHeight="1" x14ac:dyDescent="0.25">
      <c r="A26" s="47" t="s">
        <v>32</v>
      </c>
      <c r="B26" s="18">
        <f>+E26+F26+I26</f>
        <v>1964</v>
      </c>
      <c r="C26" s="2">
        <v>0</v>
      </c>
      <c r="D26" s="2">
        <v>0</v>
      </c>
      <c r="E26" s="2">
        <v>0</v>
      </c>
      <c r="F26" s="2">
        <v>1736</v>
      </c>
      <c r="G26" s="2">
        <v>9</v>
      </c>
      <c r="H26" s="2">
        <v>69</v>
      </c>
      <c r="I26" s="28">
        <v>228</v>
      </c>
      <c r="K26" s="10"/>
      <c r="L26" s="10"/>
      <c r="M26" s="10"/>
      <c r="N26" s="70"/>
      <c r="O26" s="70"/>
      <c r="P26" s="70"/>
      <c r="Q26" s="70"/>
      <c r="R26" s="70"/>
      <c r="S26" s="70"/>
      <c r="T26" s="70"/>
      <c r="U26" s="70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8" customHeight="1" x14ac:dyDescent="0.25">
      <c r="A27" s="47" t="s">
        <v>31</v>
      </c>
      <c r="B27" s="18">
        <f>+E27+F27+I27</f>
        <v>3527</v>
      </c>
      <c r="C27" s="2">
        <v>0</v>
      </c>
      <c r="D27" s="2">
        <v>0</v>
      </c>
      <c r="E27" s="2">
        <v>0</v>
      </c>
      <c r="F27" s="2">
        <v>3348</v>
      </c>
      <c r="G27" s="2">
        <v>4</v>
      </c>
      <c r="H27" s="2">
        <v>27</v>
      </c>
      <c r="I27" s="28">
        <v>179</v>
      </c>
      <c r="K27" s="10"/>
      <c r="L27" s="10"/>
      <c r="M27" s="10"/>
      <c r="N27" s="70"/>
      <c r="O27" s="70"/>
      <c r="P27" s="70"/>
      <c r="Q27" s="70"/>
      <c r="R27" s="70"/>
      <c r="S27" s="70"/>
      <c r="T27" s="70"/>
      <c r="U27" s="70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18" customHeight="1" x14ac:dyDescent="0.25">
      <c r="A28" s="47" t="s">
        <v>39</v>
      </c>
      <c r="B28" s="18">
        <f>+E28+F28+I28</f>
        <v>4698</v>
      </c>
      <c r="C28" s="41">
        <v>1</v>
      </c>
      <c r="D28" s="36">
        <v>9</v>
      </c>
      <c r="E28" s="41">
        <v>427</v>
      </c>
      <c r="F28" s="36">
        <v>4239</v>
      </c>
      <c r="G28" s="13">
        <v>1</v>
      </c>
      <c r="H28" s="13">
        <v>9</v>
      </c>
      <c r="I28" s="14">
        <v>32</v>
      </c>
      <c r="K28" s="10"/>
      <c r="L28" s="10"/>
      <c r="M28" s="10"/>
      <c r="N28" s="70"/>
      <c r="O28" s="70"/>
      <c r="P28" s="70"/>
      <c r="Q28" s="70"/>
      <c r="R28" s="70"/>
      <c r="S28" s="70"/>
      <c r="T28" s="70"/>
      <c r="U28" s="70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x14ac:dyDescent="0.25">
      <c r="A29" s="46" t="s">
        <v>14</v>
      </c>
      <c r="B29" s="18">
        <f>SUM(B30:B33)</f>
        <v>15408</v>
      </c>
      <c r="C29" s="18">
        <f t="shared" ref="C29:I29" si="6">SUM(C30:C33)</f>
        <v>3</v>
      </c>
      <c r="D29" s="29">
        <f t="shared" si="6"/>
        <v>5</v>
      </c>
      <c r="E29" s="18">
        <f t="shared" si="6"/>
        <v>560</v>
      </c>
      <c r="F29" s="29">
        <f t="shared" si="6"/>
        <v>13688</v>
      </c>
      <c r="G29" s="18">
        <f t="shared" si="6"/>
        <v>6</v>
      </c>
      <c r="H29" s="18">
        <f t="shared" si="6"/>
        <v>236</v>
      </c>
      <c r="I29" s="29">
        <f t="shared" si="6"/>
        <v>1160</v>
      </c>
      <c r="K29" s="10"/>
      <c r="L29" s="10"/>
      <c r="M29" s="10"/>
      <c r="N29" s="70"/>
      <c r="O29" s="70"/>
      <c r="P29" s="70"/>
      <c r="Q29" s="70"/>
      <c r="R29" s="70"/>
      <c r="S29" s="70"/>
      <c r="T29" s="70"/>
      <c r="U29" s="70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18" customHeight="1" x14ac:dyDescent="0.25">
      <c r="A30" s="48" t="s">
        <v>13</v>
      </c>
      <c r="B30" s="18">
        <f>+E30+F30+I30</f>
        <v>5757</v>
      </c>
      <c r="C30" s="2">
        <v>1</v>
      </c>
      <c r="D30" s="2">
        <v>1</v>
      </c>
      <c r="E30" s="2">
        <v>360</v>
      </c>
      <c r="F30" s="2">
        <v>4578</v>
      </c>
      <c r="G30" s="2">
        <v>2</v>
      </c>
      <c r="H30" s="2">
        <v>197</v>
      </c>
      <c r="I30" s="28">
        <v>819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ht="18" customHeight="1" x14ac:dyDescent="0.25">
      <c r="A31" s="47" t="s">
        <v>32</v>
      </c>
      <c r="B31" s="18">
        <f>+E31+F31+I31</f>
        <v>3159</v>
      </c>
      <c r="C31" s="2">
        <v>0</v>
      </c>
      <c r="D31" s="2">
        <v>0</v>
      </c>
      <c r="E31" s="2">
        <v>0</v>
      </c>
      <c r="F31" s="2">
        <v>3132</v>
      </c>
      <c r="G31" s="2">
        <v>1</v>
      </c>
      <c r="H31" s="2">
        <v>3</v>
      </c>
      <c r="I31" s="28">
        <v>27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ht="18" customHeight="1" x14ac:dyDescent="0.25">
      <c r="A32" s="47" t="s">
        <v>31</v>
      </c>
      <c r="B32" s="18">
        <f>+E32+F32+I32</f>
        <v>3968</v>
      </c>
      <c r="C32" s="2">
        <v>1</v>
      </c>
      <c r="D32" s="2">
        <v>3</v>
      </c>
      <c r="E32" s="2">
        <v>83</v>
      </c>
      <c r="F32" s="2">
        <v>3849</v>
      </c>
      <c r="G32" s="2">
        <v>1</v>
      </c>
      <c r="H32" s="2">
        <v>11</v>
      </c>
      <c r="I32" s="28">
        <v>36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8" customHeight="1" x14ac:dyDescent="0.25">
      <c r="A33" s="47" t="s">
        <v>39</v>
      </c>
      <c r="B33" s="18">
        <f>+E33+F33+I33</f>
        <v>2524</v>
      </c>
      <c r="C33" s="41">
        <v>1</v>
      </c>
      <c r="D33" s="36">
        <v>1</v>
      </c>
      <c r="E33" s="41">
        <v>117</v>
      </c>
      <c r="F33" s="36">
        <v>2129</v>
      </c>
      <c r="G33" s="41">
        <v>2</v>
      </c>
      <c r="H33" s="41">
        <v>25</v>
      </c>
      <c r="I33" s="53">
        <v>278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x14ac:dyDescent="0.25">
      <c r="A34" s="46" t="s">
        <v>15</v>
      </c>
      <c r="B34" s="18">
        <f>SUM(B35:B38)</f>
        <v>845</v>
      </c>
      <c r="C34" s="18">
        <f t="shared" ref="C34" si="7">SUM(C35:C38)</f>
        <v>1</v>
      </c>
      <c r="D34" s="29">
        <f t="shared" ref="D34" si="8">SUM(D35:D38)</f>
        <v>1</v>
      </c>
      <c r="E34" s="18">
        <f t="shared" ref="E34" si="9">SUM(E35:E38)</f>
        <v>179</v>
      </c>
      <c r="F34" s="29">
        <f t="shared" ref="F34" si="10">SUM(F35:F38)</f>
        <v>666</v>
      </c>
      <c r="G34" s="18">
        <f t="shared" ref="G34" si="11">SUM(G35:G38)</f>
        <v>0</v>
      </c>
      <c r="H34" s="18">
        <f>SUM(H35:H38)</f>
        <v>0</v>
      </c>
      <c r="I34" s="29">
        <f t="shared" ref="I34" si="12">SUM(I35:I38)</f>
        <v>0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18" customHeight="1" x14ac:dyDescent="0.25">
      <c r="A35" s="47" t="s">
        <v>13</v>
      </c>
      <c r="B35" s="18">
        <f>+E35+F35+I35</f>
        <v>179</v>
      </c>
      <c r="C35" s="2">
        <v>1</v>
      </c>
      <c r="D35" s="2">
        <v>1</v>
      </c>
      <c r="E35" s="2">
        <v>179</v>
      </c>
      <c r="F35" s="2">
        <v>0</v>
      </c>
      <c r="G35" s="2">
        <v>0</v>
      </c>
      <c r="H35" s="2">
        <v>0</v>
      </c>
      <c r="I35" s="28">
        <v>0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8" customHeight="1" x14ac:dyDescent="0.25">
      <c r="A36" s="47" t="s">
        <v>32</v>
      </c>
      <c r="B36" s="18">
        <f>+E36+F36+I36</f>
        <v>149</v>
      </c>
      <c r="C36" s="2">
        <v>0</v>
      </c>
      <c r="D36" s="2">
        <v>0</v>
      </c>
      <c r="E36" s="2">
        <v>0</v>
      </c>
      <c r="F36" s="2">
        <v>149</v>
      </c>
      <c r="G36" s="2">
        <v>0</v>
      </c>
      <c r="H36" s="2">
        <v>0</v>
      </c>
      <c r="I36" s="28">
        <v>0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18" customHeight="1" x14ac:dyDescent="0.25">
      <c r="A37" s="47" t="s">
        <v>31</v>
      </c>
      <c r="B37" s="18">
        <f>+E37+F37+I37</f>
        <v>348</v>
      </c>
      <c r="C37" s="13">
        <v>0</v>
      </c>
      <c r="D37" s="14">
        <v>0</v>
      </c>
      <c r="E37" s="13">
        <v>0</v>
      </c>
      <c r="F37" s="33">
        <v>348</v>
      </c>
      <c r="G37" s="13">
        <v>0</v>
      </c>
      <c r="H37" s="13">
        <v>0</v>
      </c>
      <c r="I37" s="14">
        <v>0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18" customHeight="1" x14ac:dyDescent="0.25">
      <c r="A38" s="47" t="s">
        <v>39</v>
      </c>
      <c r="B38" s="18">
        <f>+E38+F38+I38</f>
        <v>169</v>
      </c>
      <c r="C38" s="13">
        <v>0</v>
      </c>
      <c r="D38" s="14">
        <v>0</v>
      </c>
      <c r="E38" s="13">
        <v>0</v>
      </c>
      <c r="F38" s="36">
        <v>169</v>
      </c>
      <c r="G38" s="13">
        <v>0</v>
      </c>
      <c r="H38" s="13">
        <v>0</v>
      </c>
      <c r="I38" s="14">
        <v>0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24.95" customHeight="1" x14ac:dyDescent="0.25">
      <c r="A39" s="46" t="s">
        <v>40</v>
      </c>
      <c r="B39" s="31">
        <f t="shared" ref="B39:I39" si="13">SUM(B40:B41)</f>
        <v>37454</v>
      </c>
      <c r="C39" s="18">
        <f t="shared" si="13"/>
        <v>1</v>
      </c>
      <c r="D39" s="29">
        <f t="shared" si="13"/>
        <v>1</v>
      </c>
      <c r="E39" s="18">
        <f t="shared" si="13"/>
        <v>26753</v>
      </c>
      <c r="F39" s="29">
        <f t="shared" si="13"/>
        <v>10701</v>
      </c>
      <c r="G39" s="18">
        <f t="shared" si="13"/>
        <v>0</v>
      </c>
      <c r="H39" s="18">
        <f t="shared" si="13"/>
        <v>0</v>
      </c>
      <c r="I39" s="29">
        <f t="shared" si="13"/>
        <v>0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18" customHeight="1" x14ac:dyDescent="0.25">
      <c r="A40" s="47" t="s">
        <v>31</v>
      </c>
      <c r="B40" s="18">
        <f>+E40+F40+I40</f>
        <v>26753</v>
      </c>
      <c r="C40" s="2">
        <v>1</v>
      </c>
      <c r="D40" s="2">
        <v>1</v>
      </c>
      <c r="E40" s="2">
        <v>26753</v>
      </c>
      <c r="F40" s="2">
        <v>0</v>
      </c>
      <c r="G40" s="2">
        <v>0</v>
      </c>
      <c r="H40" s="2">
        <v>0</v>
      </c>
      <c r="I40" s="28">
        <v>0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8" customHeight="1" x14ac:dyDescent="0.25">
      <c r="A41" s="47" t="s">
        <v>39</v>
      </c>
      <c r="B41" s="18">
        <f>+E41+F41+I41</f>
        <v>10701</v>
      </c>
      <c r="C41" s="13">
        <v>0</v>
      </c>
      <c r="D41" s="14">
        <v>0</v>
      </c>
      <c r="E41" s="13">
        <v>0</v>
      </c>
      <c r="F41" s="36">
        <v>10701</v>
      </c>
      <c r="G41" s="13">
        <v>0</v>
      </c>
      <c r="H41" s="13">
        <v>0</v>
      </c>
      <c r="I41" s="14">
        <v>0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24.95" customHeight="1" x14ac:dyDescent="0.25">
      <c r="A42" s="46" t="s">
        <v>16</v>
      </c>
      <c r="B42" s="18">
        <f>SUM(B43:B46)</f>
        <v>20169</v>
      </c>
      <c r="C42" s="18">
        <f t="shared" ref="C42:I42" si="14">SUM(C43:C46)</f>
        <v>9</v>
      </c>
      <c r="D42" s="29">
        <f t="shared" si="14"/>
        <v>63</v>
      </c>
      <c r="E42" s="18">
        <f t="shared" si="14"/>
        <v>5051</v>
      </c>
      <c r="F42" s="29">
        <f t="shared" si="14"/>
        <v>14090</v>
      </c>
      <c r="G42" s="18">
        <f t="shared" si="14"/>
        <v>7</v>
      </c>
      <c r="H42" s="18">
        <f t="shared" si="14"/>
        <v>139</v>
      </c>
      <c r="I42" s="29">
        <f t="shared" si="14"/>
        <v>1028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20.100000000000001" customHeight="1" x14ac:dyDescent="0.25">
      <c r="A43" s="47" t="s">
        <v>13</v>
      </c>
      <c r="B43" s="18">
        <f t="shared" ref="B43" si="15">+E43+F43+I43</f>
        <v>8938</v>
      </c>
      <c r="C43" s="13">
        <v>0</v>
      </c>
      <c r="D43" s="14">
        <v>0</v>
      </c>
      <c r="E43" s="13">
        <v>0</v>
      </c>
      <c r="F43" s="14">
        <v>8900</v>
      </c>
      <c r="G43" s="13">
        <v>1</v>
      </c>
      <c r="H43" s="13">
        <v>2</v>
      </c>
      <c r="I43" s="14">
        <v>38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20.100000000000001" customHeight="1" x14ac:dyDescent="0.25">
      <c r="A44" s="47" t="s">
        <v>32</v>
      </c>
      <c r="B44" s="18">
        <f>+E44+F44+I44</f>
        <v>4516</v>
      </c>
      <c r="C44" s="2">
        <v>5</v>
      </c>
      <c r="D44" s="2">
        <v>42</v>
      </c>
      <c r="E44" s="2">
        <v>1954</v>
      </c>
      <c r="F44" s="2">
        <v>2500</v>
      </c>
      <c r="G44" s="2">
        <v>2</v>
      </c>
      <c r="H44" s="2">
        <v>45</v>
      </c>
      <c r="I44" s="28">
        <v>62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20.100000000000001" customHeight="1" x14ac:dyDescent="0.25">
      <c r="A45" s="47" t="s">
        <v>31</v>
      </c>
      <c r="B45" s="18">
        <f>+E45+F45+I45</f>
        <v>2206</v>
      </c>
      <c r="C45" s="2">
        <v>1</v>
      </c>
      <c r="D45" s="2">
        <v>1</v>
      </c>
      <c r="E45" s="2">
        <v>124</v>
      </c>
      <c r="F45" s="2">
        <v>1157</v>
      </c>
      <c r="G45" s="2">
        <v>2</v>
      </c>
      <c r="H45" s="2">
        <v>90</v>
      </c>
      <c r="I45" s="28">
        <v>925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20.100000000000001" customHeight="1" x14ac:dyDescent="0.25">
      <c r="A46" s="47" t="s">
        <v>39</v>
      </c>
      <c r="B46" s="18">
        <f>+E46+F46+I46</f>
        <v>4509</v>
      </c>
      <c r="C46" s="41">
        <v>3</v>
      </c>
      <c r="D46" s="36">
        <v>20</v>
      </c>
      <c r="E46" s="41">
        <v>2973</v>
      </c>
      <c r="F46" s="53">
        <v>1533</v>
      </c>
      <c r="G46" s="41">
        <v>2</v>
      </c>
      <c r="H46" s="41">
        <v>2</v>
      </c>
      <c r="I46" s="53">
        <v>3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24.95" customHeight="1" x14ac:dyDescent="0.25">
      <c r="A47" s="46" t="s">
        <v>49</v>
      </c>
      <c r="B47" s="18">
        <f t="shared" ref="B47:I47" si="16">SUM(B48:B49)</f>
        <v>97824</v>
      </c>
      <c r="C47" s="18">
        <f t="shared" si="16"/>
        <v>1</v>
      </c>
      <c r="D47" s="29">
        <f t="shared" si="16"/>
        <v>577</v>
      </c>
      <c r="E47" s="18">
        <f t="shared" si="16"/>
        <v>93220</v>
      </c>
      <c r="F47" s="18">
        <f t="shared" si="16"/>
        <v>4604</v>
      </c>
      <c r="G47" s="18">
        <f t="shared" si="16"/>
        <v>0</v>
      </c>
      <c r="H47" s="18">
        <f t="shared" si="16"/>
        <v>0</v>
      </c>
      <c r="I47" s="29">
        <f t="shared" si="16"/>
        <v>0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20.100000000000001" customHeight="1" x14ac:dyDescent="0.25">
      <c r="A48" s="47" t="s">
        <v>32</v>
      </c>
      <c r="B48" s="18">
        <f>+E48+F48+I48</f>
        <v>93220</v>
      </c>
      <c r="C48" s="2">
        <v>1</v>
      </c>
      <c r="D48" s="2">
        <v>577</v>
      </c>
      <c r="E48" s="2">
        <v>93220</v>
      </c>
      <c r="F48" s="2">
        <v>0</v>
      </c>
      <c r="G48" s="2">
        <v>0</v>
      </c>
      <c r="H48" s="2">
        <v>0</v>
      </c>
      <c r="I48" s="28">
        <v>0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20.100000000000001" customHeight="1" x14ac:dyDescent="0.25">
      <c r="A49" s="47" t="s">
        <v>31</v>
      </c>
      <c r="B49" s="18">
        <f>+E49+F49+I49</f>
        <v>4604</v>
      </c>
      <c r="C49" s="2">
        <v>0</v>
      </c>
      <c r="D49" s="2">
        <v>0</v>
      </c>
      <c r="E49" s="2">
        <v>0</v>
      </c>
      <c r="F49" s="2">
        <v>4604</v>
      </c>
      <c r="G49" s="2">
        <v>0</v>
      </c>
      <c r="H49" s="2">
        <v>0</v>
      </c>
      <c r="I49" s="28">
        <v>0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27" customHeight="1" x14ac:dyDescent="0.25">
      <c r="A50" s="46" t="s">
        <v>48</v>
      </c>
      <c r="B50" s="18">
        <f t="shared" ref="B50:I50" si="17">SUM(B51:B52)</f>
        <v>191</v>
      </c>
      <c r="C50" s="18">
        <f t="shared" si="17"/>
        <v>0</v>
      </c>
      <c r="D50" s="18">
        <f t="shared" si="17"/>
        <v>0</v>
      </c>
      <c r="E50" s="18">
        <f t="shared" si="17"/>
        <v>0</v>
      </c>
      <c r="F50" s="18">
        <f t="shared" si="17"/>
        <v>142</v>
      </c>
      <c r="G50" s="18">
        <f t="shared" si="17"/>
        <v>1</v>
      </c>
      <c r="H50" s="18">
        <f t="shared" si="17"/>
        <v>1</v>
      </c>
      <c r="I50" s="29">
        <f t="shared" si="17"/>
        <v>49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20.100000000000001" customHeight="1" x14ac:dyDescent="0.25">
      <c r="A51" s="47" t="s">
        <v>13</v>
      </c>
      <c r="B51" s="18">
        <f>+E51+F51+I51</f>
        <v>142</v>
      </c>
      <c r="C51" s="13">
        <v>0</v>
      </c>
      <c r="D51" s="14">
        <v>0</v>
      </c>
      <c r="E51" s="13">
        <v>0</v>
      </c>
      <c r="F51" s="14">
        <v>142</v>
      </c>
      <c r="G51" s="13">
        <v>0</v>
      </c>
      <c r="H51" s="13">
        <v>0</v>
      </c>
      <c r="I51" s="14">
        <v>0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20.100000000000001" customHeight="1" x14ac:dyDescent="0.25">
      <c r="A52" s="47" t="s">
        <v>32</v>
      </c>
      <c r="B52" s="18">
        <f>+E52+F52+I52</f>
        <v>49</v>
      </c>
      <c r="C52" s="13">
        <v>0</v>
      </c>
      <c r="D52" s="14">
        <v>0</v>
      </c>
      <c r="E52" s="13">
        <v>0</v>
      </c>
      <c r="F52" s="14">
        <v>0</v>
      </c>
      <c r="G52" s="13">
        <v>1</v>
      </c>
      <c r="H52" s="13">
        <v>1</v>
      </c>
      <c r="I52" s="14">
        <v>49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27" customHeight="1" x14ac:dyDescent="0.25">
      <c r="A53" s="46" t="s">
        <v>50</v>
      </c>
      <c r="B53" s="18">
        <f>SUM(B54:B57)</f>
        <v>4588</v>
      </c>
      <c r="C53" s="18">
        <f t="shared" ref="C53:I53" si="18">SUM(C54:C57)</f>
        <v>1</v>
      </c>
      <c r="D53" s="29">
        <f t="shared" si="18"/>
        <v>1</v>
      </c>
      <c r="E53" s="18">
        <f t="shared" si="18"/>
        <v>152</v>
      </c>
      <c r="F53" s="29">
        <f t="shared" si="18"/>
        <v>3259</v>
      </c>
      <c r="G53" s="18">
        <f t="shared" si="18"/>
        <v>5</v>
      </c>
      <c r="H53" s="18">
        <f t="shared" si="18"/>
        <v>35</v>
      </c>
      <c r="I53" s="29">
        <f t="shared" si="18"/>
        <v>1177</v>
      </c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20.100000000000001" customHeight="1" x14ac:dyDescent="0.25">
      <c r="A54" s="48" t="s">
        <v>13</v>
      </c>
      <c r="B54" s="18">
        <f>+E54+F54+I54</f>
        <v>954</v>
      </c>
      <c r="C54" s="2">
        <v>1</v>
      </c>
      <c r="D54" s="2">
        <v>1</v>
      </c>
      <c r="E54" s="2">
        <v>152</v>
      </c>
      <c r="F54" s="2">
        <v>802</v>
      </c>
      <c r="G54" s="2">
        <v>0</v>
      </c>
      <c r="H54" s="2">
        <v>0</v>
      </c>
      <c r="I54" s="28">
        <v>0</v>
      </c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20.100000000000001" customHeight="1" x14ac:dyDescent="0.25">
      <c r="A55" s="47" t="s">
        <v>32</v>
      </c>
      <c r="B55" s="18">
        <f>+E55+F55+I55</f>
        <v>1557</v>
      </c>
      <c r="C55" s="2">
        <v>0</v>
      </c>
      <c r="D55" s="2">
        <v>0</v>
      </c>
      <c r="E55" s="2">
        <v>0</v>
      </c>
      <c r="F55" s="2">
        <v>1557</v>
      </c>
      <c r="G55" s="2">
        <v>0</v>
      </c>
      <c r="H55" s="2">
        <v>0</v>
      </c>
      <c r="I55" s="28">
        <v>0</v>
      </c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20.100000000000001" customHeight="1" x14ac:dyDescent="0.25">
      <c r="A56" s="47" t="s">
        <v>31</v>
      </c>
      <c r="B56" s="18">
        <f>+E56+F56+I56</f>
        <v>731</v>
      </c>
      <c r="C56" s="2">
        <v>0</v>
      </c>
      <c r="D56" s="2">
        <v>0</v>
      </c>
      <c r="E56" s="2">
        <v>0</v>
      </c>
      <c r="F56" s="2">
        <v>731</v>
      </c>
      <c r="G56" s="2">
        <v>0</v>
      </c>
      <c r="H56" s="2">
        <v>0</v>
      </c>
      <c r="I56" s="28">
        <v>0</v>
      </c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20.100000000000001" customHeight="1" x14ac:dyDescent="0.25">
      <c r="A57" s="47" t="s">
        <v>39</v>
      </c>
      <c r="B57" s="18">
        <f>+E57+F57+I57</f>
        <v>1346</v>
      </c>
      <c r="C57" s="13">
        <v>0</v>
      </c>
      <c r="D57" s="14">
        <v>0</v>
      </c>
      <c r="E57" s="13">
        <v>0</v>
      </c>
      <c r="F57" s="36">
        <v>169</v>
      </c>
      <c r="G57" s="41">
        <v>5</v>
      </c>
      <c r="H57" s="41">
        <v>35</v>
      </c>
      <c r="I57" s="53">
        <v>1177</v>
      </c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8.95" customHeight="1" x14ac:dyDescent="0.25">
      <c r="A58" s="45" t="s">
        <v>51</v>
      </c>
      <c r="B58" s="18"/>
      <c r="C58" s="13"/>
      <c r="D58" s="14"/>
      <c r="E58" s="13"/>
      <c r="F58" s="36"/>
      <c r="G58" s="41"/>
      <c r="H58" s="41"/>
      <c r="I58" s="53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27" customHeight="1" x14ac:dyDescent="0.25">
      <c r="A59" s="46" t="s">
        <v>44</v>
      </c>
      <c r="B59" s="18">
        <f t="shared" ref="B59:I59" si="19">SUM(B60:B62)</f>
        <v>5617</v>
      </c>
      <c r="C59" s="18">
        <f t="shared" si="19"/>
        <v>1</v>
      </c>
      <c r="D59" s="29">
        <f t="shared" si="19"/>
        <v>3</v>
      </c>
      <c r="E59" s="18">
        <f t="shared" si="19"/>
        <v>1657</v>
      </c>
      <c r="F59" s="29">
        <f t="shared" si="19"/>
        <v>3960</v>
      </c>
      <c r="G59" s="18">
        <f t="shared" si="19"/>
        <v>0</v>
      </c>
      <c r="H59" s="18">
        <f t="shared" si="19"/>
        <v>0</v>
      </c>
      <c r="I59" s="29">
        <f t="shared" si="19"/>
        <v>0</v>
      </c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8.95" customHeight="1" x14ac:dyDescent="0.25">
      <c r="A60" s="47" t="s">
        <v>32</v>
      </c>
      <c r="B60" s="18">
        <f>+E60+F60+I60</f>
        <v>1657</v>
      </c>
      <c r="C60" s="13">
        <v>1</v>
      </c>
      <c r="D60" s="14">
        <v>3</v>
      </c>
      <c r="E60" s="13">
        <v>1657</v>
      </c>
      <c r="F60" s="14">
        <v>0</v>
      </c>
      <c r="G60" s="13">
        <v>0</v>
      </c>
      <c r="H60" s="13">
        <v>0</v>
      </c>
      <c r="I60" s="14">
        <v>0</v>
      </c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8.95" customHeight="1" x14ac:dyDescent="0.25">
      <c r="A61" s="47" t="s">
        <v>31</v>
      </c>
      <c r="B61" s="18">
        <f>+E61+F61+I61</f>
        <v>1674</v>
      </c>
      <c r="C61" s="13">
        <v>0</v>
      </c>
      <c r="D61" s="14">
        <v>0</v>
      </c>
      <c r="E61" s="13">
        <v>0</v>
      </c>
      <c r="F61" s="14">
        <v>1674</v>
      </c>
      <c r="G61" s="13">
        <v>0</v>
      </c>
      <c r="H61" s="13">
        <v>0</v>
      </c>
      <c r="I61" s="14">
        <v>0</v>
      </c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8.95" customHeight="1" x14ac:dyDescent="0.25">
      <c r="A62" s="47" t="s">
        <v>39</v>
      </c>
      <c r="B62" s="18">
        <f>+E62+F62+I62</f>
        <v>2286</v>
      </c>
      <c r="C62" s="13">
        <v>0</v>
      </c>
      <c r="D62" s="14">
        <v>0</v>
      </c>
      <c r="E62" s="13">
        <v>0</v>
      </c>
      <c r="F62" s="36">
        <v>2286</v>
      </c>
      <c r="G62" s="13">
        <v>0</v>
      </c>
      <c r="H62" s="13">
        <v>0</v>
      </c>
      <c r="I62" s="14">
        <v>0</v>
      </c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28.5" customHeight="1" x14ac:dyDescent="0.25">
      <c r="A63" s="44" t="s">
        <v>19</v>
      </c>
      <c r="B63" s="18">
        <f t="shared" ref="B63:I63" si="20">+B131+B64</f>
        <v>1213624.8800000001</v>
      </c>
      <c r="C63" s="16">
        <f t="shared" si="20"/>
        <v>3255</v>
      </c>
      <c r="D63" s="17">
        <f t="shared" si="20"/>
        <v>8032</v>
      </c>
      <c r="E63" s="16">
        <f t="shared" si="20"/>
        <v>376168</v>
      </c>
      <c r="F63" s="17">
        <f t="shared" si="20"/>
        <v>713788.08</v>
      </c>
      <c r="G63" s="16">
        <f t="shared" si="20"/>
        <v>3459</v>
      </c>
      <c r="H63" s="16">
        <f t="shared" si="20"/>
        <v>10801</v>
      </c>
      <c r="I63" s="17">
        <f t="shared" si="20"/>
        <v>123668.8</v>
      </c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28.5" customHeight="1" x14ac:dyDescent="0.25">
      <c r="A64" s="45" t="s">
        <v>19</v>
      </c>
      <c r="B64" s="16">
        <f>B65+B70+B75+B80+B90+B100+B111+B116+B121+B126+B85+B106+B95</f>
        <v>1156168.6400000001</v>
      </c>
      <c r="C64" s="16">
        <f t="shared" ref="C64:I64" si="21">C65+C70+C75+C80+C90+C100+C111+C116+C121+C126+C85+C106+C95</f>
        <v>3184</v>
      </c>
      <c r="D64" s="17">
        <f t="shared" si="21"/>
        <v>7354</v>
      </c>
      <c r="E64" s="16">
        <f t="shared" si="21"/>
        <v>348512</v>
      </c>
      <c r="F64" s="17">
        <f t="shared" si="21"/>
        <v>691673.64</v>
      </c>
      <c r="G64" s="16">
        <f t="shared" si="21"/>
        <v>3251</v>
      </c>
      <c r="H64" s="16">
        <f t="shared" si="21"/>
        <v>10388</v>
      </c>
      <c r="I64" s="17">
        <f t="shared" si="21"/>
        <v>115983</v>
      </c>
      <c r="K64" s="10"/>
      <c r="L64" s="70"/>
      <c r="M64" s="70"/>
      <c r="N64" s="10"/>
      <c r="O64" s="10"/>
      <c r="P64" s="10"/>
      <c r="Q64" s="10"/>
      <c r="R64" s="10"/>
      <c r="S64" s="10"/>
      <c r="T64" s="10"/>
      <c r="U64" s="10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24.95" customHeight="1" x14ac:dyDescent="0.25">
      <c r="A65" s="49" t="s">
        <v>12</v>
      </c>
      <c r="B65" s="18">
        <f>SUM(B66:B69)</f>
        <v>220745</v>
      </c>
      <c r="C65" s="18">
        <f t="shared" ref="C65:I65" si="22">SUM(C66:C69)</f>
        <v>2747</v>
      </c>
      <c r="D65" s="29">
        <f t="shared" si="22"/>
        <v>2747</v>
      </c>
      <c r="E65" s="18">
        <f t="shared" si="22"/>
        <v>126676</v>
      </c>
      <c r="F65" s="29">
        <f t="shared" si="22"/>
        <v>71369</v>
      </c>
      <c r="G65" s="18">
        <f t="shared" si="22"/>
        <v>2675</v>
      </c>
      <c r="H65" s="18">
        <f t="shared" si="22"/>
        <v>2675</v>
      </c>
      <c r="I65" s="29">
        <f t="shared" si="22"/>
        <v>22700</v>
      </c>
      <c r="K65" s="10"/>
      <c r="L65" s="70"/>
      <c r="M65" s="10"/>
      <c r="N65" s="10"/>
      <c r="O65" s="10"/>
      <c r="P65" s="10"/>
      <c r="Q65" s="10"/>
      <c r="R65" s="10"/>
      <c r="S65" s="10"/>
      <c r="T65" s="10"/>
      <c r="U65" s="10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8" customHeight="1" x14ac:dyDescent="0.25">
      <c r="A66" s="48" t="s">
        <v>13</v>
      </c>
      <c r="B66" s="18">
        <f>+E66+F66+I66</f>
        <v>49810</v>
      </c>
      <c r="C66" s="13">
        <v>783</v>
      </c>
      <c r="D66" s="14">
        <v>783</v>
      </c>
      <c r="E66" s="13">
        <v>35050</v>
      </c>
      <c r="F66" s="14">
        <v>9779</v>
      </c>
      <c r="G66" s="13">
        <v>773</v>
      </c>
      <c r="H66" s="13">
        <v>773</v>
      </c>
      <c r="I66" s="14">
        <v>4981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8" customHeight="1" x14ac:dyDescent="0.25">
      <c r="A67" s="47" t="s">
        <v>32</v>
      </c>
      <c r="B67" s="18">
        <f>+E67+F67+I67</f>
        <v>43352</v>
      </c>
      <c r="C67" s="13">
        <v>544</v>
      </c>
      <c r="D67" s="14">
        <v>544</v>
      </c>
      <c r="E67" s="13">
        <v>21993</v>
      </c>
      <c r="F67" s="14">
        <v>13058</v>
      </c>
      <c r="G67" s="13">
        <v>739</v>
      </c>
      <c r="H67" s="13">
        <v>739</v>
      </c>
      <c r="I67" s="14">
        <v>8301</v>
      </c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8" customHeight="1" x14ac:dyDescent="0.25">
      <c r="A68" s="47" t="s">
        <v>31</v>
      </c>
      <c r="B68" s="18">
        <f>+E68+F68+I68</f>
        <v>58377</v>
      </c>
      <c r="C68" s="13">
        <v>773</v>
      </c>
      <c r="D68" s="14">
        <v>773</v>
      </c>
      <c r="E68" s="13">
        <v>32922</v>
      </c>
      <c r="F68" s="14">
        <v>22669</v>
      </c>
      <c r="G68" s="13">
        <v>406</v>
      </c>
      <c r="H68" s="13">
        <v>406</v>
      </c>
      <c r="I68" s="14">
        <v>2786</v>
      </c>
      <c r="K68" s="10"/>
      <c r="L68" s="70"/>
      <c r="M68" s="10"/>
      <c r="N68" s="10"/>
      <c r="O68" s="10"/>
      <c r="P68" s="10"/>
      <c r="Q68" s="10"/>
      <c r="R68" s="10"/>
      <c r="S68" s="10"/>
      <c r="T68" s="10"/>
      <c r="U68" s="10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8" customHeight="1" x14ac:dyDescent="0.25">
      <c r="A69" s="47" t="s">
        <v>39</v>
      </c>
      <c r="B69" s="18">
        <f>+E69+F69+I69</f>
        <v>69206</v>
      </c>
      <c r="C69" s="41">
        <v>647</v>
      </c>
      <c r="D69" s="53">
        <v>647</v>
      </c>
      <c r="E69" s="41">
        <v>36711</v>
      </c>
      <c r="F69" s="41">
        <v>25863</v>
      </c>
      <c r="G69" s="32">
        <v>757</v>
      </c>
      <c r="H69" s="32">
        <v>757</v>
      </c>
      <c r="I69" s="53">
        <v>6632</v>
      </c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24.95" customHeight="1" x14ac:dyDescent="0.25">
      <c r="A70" s="49" t="s">
        <v>20</v>
      </c>
      <c r="B70" s="18">
        <f>SUM(B71:B74)</f>
        <v>40247</v>
      </c>
      <c r="C70" s="18">
        <f t="shared" ref="C70:I70" si="23">SUM(C71:C74)</f>
        <v>101</v>
      </c>
      <c r="D70" s="29">
        <f t="shared" si="23"/>
        <v>202</v>
      </c>
      <c r="E70" s="18">
        <f t="shared" si="23"/>
        <v>15876</v>
      </c>
      <c r="F70" s="29">
        <f t="shared" si="23"/>
        <v>21810</v>
      </c>
      <c r="G70" s="18">
        <f t="shared" si="23"/>
        <v>117</v>
      </c>
      <c r="H70" s="18">
        <f t="shared" si="23"/>
        <v>234</v>
      </c>
      <c r="I70" s="29">
        <f t="shared" si="23"/>
        <v>2561</v>
      </c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8" customHeight="1" x14ac:dyDescent="0.25">
      <c r="A71" s="48" t="s">
        <v>13</v>
      </c>
      <c r="B71" s="18">
        <f>+E71+F71+I71</f>
        <v>13459</v>
      </c>
      <c r="C71" s="13">
        <v>46</v>
      </c>
      <c r="D71" s="14">
        <v>92</v>
      </c>
      <c r="E71" s="13">
        <v>7314</v>
      </c>
      <c r="F71" s="14">
        <v>5871</v>
      </c>
      <c r="G71" s="13">
        <v>16</v>
      </c>
      <c r="H71" s="13">
        <v>32</v>
      </c>
      <c r="I71" s="14">
        <v>274</v>
      </c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8" customHeight="1" x14ac:dyDescent="0.25">
      <c r="A72" s="47" t="s">
        <v>32</v>
      </c>
      <c r="B72" s="18">
        <f>+E72+F72+I72</f>
        <v>10338</v>
      </c>
      <c r="C72" s="13">
        <v>23</v>
      </c>
      <c r="D72" s="14">
        <v>46</v>
      </c>
      <c r="E72" s="13">
        <v>5061</v>
      </c>
      <c r="F72" s="14">
        <v>5031</v>
      </c>
      <c r="G72" s="13">
        <v>25</v>
      </c>
      <c r="H72" s="13">
        <v>50</v>
      </c>
      <c r="I72" s="14">
        <v>246</v>
      </c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8" customHeight="1" x14ac:dyDescent="0.25">
      <c r="A73" s="47" t="s">
        <v>31</v>
      </c>
      <c r="B73" s="18">
        <f>+E73+F73+I73</f>
        <v>6809</v>
      </c>
      <c r="C73" s="13">
        <v>11</v>
      </c>
      <c r="D73" s="14">
        <v>22</v>
      </c>
      <c r="E73" s="13">
        <v>830</v>
      </c>
      <c r="F73" s="14">
        <v>5650</v>
      </c>
      <c r="G73" s="13">
        <v>26</v>
      </c>
      <c r="H73" s="13">
        <v>52</v>
      </c>
      <c r="I73" s="14">
        <v>329</v>
      </c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8" customHeight="1" x14ac:dyDescent="0.25">
      <c r="A74" s="47" t="s">
        <v>39</v>
      </c>
      <c r="B74" s="18">
        <f>+E74+F74+I74</f>
        <v>9641</v>
      </c>
      <c r="C74" s="41">
        <v>21</v>
      </c>
      <c r="D74" s="53">
        <v>42</v>
      </c>
      <c r="E74" s="41">
        <v>2671</v>
      </c>
      <c r="F74" s="53">
        <v>5258</v>
      </c>
      <c r="G74" s="41">
        <v>50</v>
      </c>
      <c r="H74" s="41">
        <v>100</v>
      </c>
      <c r="I74" s="53">
        <v>1712</v>
      </c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24.95" customHeight="1" x14ac:dyDescent="0.25">
      <c r="A75" s="46" t="s">
        <v>33</v>
      </c>
      <c r="B75" s="18">
        <f>SUM(B76:B79)</f>
        <v>551522</v>
      </c>
      <c r="C75" s="18">
        <f t="shared" ref="C75:I75" si="24">SUM(C76:C79)</f>
        <v>199</v>
      </c>
      <c r="D75" s="29">
        <f t="shared" si="24"/>
        <v>4022</v>
      </c>
      <c r="E75" s="18">
        <f t="shared" si="24"/>
        <v>137049</v>
      </c>
      <c r="F75" s="29">
        <f t="shared" si="24"/>
        <v>368663</v>
      </c>
      <c r="G75" s="18">
        <f t="shared" si="24"/>
        <v>269</v>
      </c>
      <c r="H75" s="18">
        <f t="shared" si="24"/>
        <v>6486</v>
      </c>
      <c r="I75" s="34">
        <f t="shared" si="24"/>
        <v>45810</v>
      </c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ht="18" customHeight="1" x14ac:dyDescent="0.25">
      <c r="A76" s="47" t="s">
        <v>13</v>
      </c>
      <c r="B76" s="18">
        <f t="shared" ref="B76:B127" si="25">+E76+F76+I76</f>
        <v>152255</v>
      </c>
      <c r="C76" s="13">
        <v>66</v>
      </c>
      <c r="D76" s="14">
        <v>816</v>
      </c>
      <c r="E76" s="13">
        <v>27860</v>
      </c>
      <c r="F76" s="14">
        <v>107703</v>
      </c>
      <c r="G76" s="13">
        <v>39</v>
      </c>
      <c r="H76" s="13">
        <v>1467</v>
      </c>
      <c r="I76" s="14">
        <v>16692</v>
      </c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18" customHeight="1" x14ac:dyDescent="0.25">
      <c r="A77" s="47" t="s">
        <v>32</v>
      </c>
      <c r="B77" s="18">
        <f>+E77+F77+I77</f>
        <v>118436</v>
      </c>
      <c r="C77" s="13">
        <v>38</v>
      </c>
      <c r="D77" s="14">
        <v>943</v>
      </c>
      <c r="E77" s="13">
        <v>23354</v>
      </c>
      <c r="F77" s="14">
        <v>90727</v>
      </c>
      <c r="G77" s="13">
        <v>95</v>
      </c>
      <c r="H77" s="13">
        <v>1239</v>
      </c>
      <c r="I77" s="14">
        <v>4355</v>
      </c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18" customHeight="1" x14ac:dyDescent="0.25">
      <c r="A78" s="47" t="s">
        <v>31</v>
      </c>
      <c r="B78" s="18">
        <f>+E78+F78+I78</f>
        <v>112296</v>
      </c>
      <c r="C78" s="13">
        <v>38</v>
      </c>
      <c r="D78" s="14">
        <v>1023</v>
      </c>
      <c r="E78" s="13">
        <v>22543</v>
      </c>
      <c r="F78" s="14">
        <v>85117</v>
      </c>
      <c r="G78" s="13">
        <v>81</v>
      </c>
      <c r="H78" s="13">
        <v>1682</v>
      </c>
      <c r="I78" s="14">
        <v>4636</v>
      </c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ht="18" customHeight="1" x14ac:dyDescent="0.25">
      <c r="A79" s="47" t="s">
        <v>39</v>
      </c>
      <c r="B79" s="18">
        <f>+E79+F79+I79</f>
        <v>168535</v>
      </c>
      <c r="C79" s="41">
        <v>57</v>
      </c>
      <c r="D79" s="36">
        <v>1240</v>
      </c>
      <c r="E79" s="41">
        <v>63292</v>
      </c>
      <c r="F79" s="41">
        <v>85116</v>
      </c>
      <c r="G79" s="41">
        <v>54</v>
      </c>
      <c r="H79" s="41">
        <v>2098</v>
      </c>
      <c r="I79" s="53">
        <v>20127</v>
      </c>
      <c r="K79" s="71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ht="24.95" customHeight="1" x14ac:dyDescent="0.25">
      <c r="A80" s="46" t="s">
        <v>21</v>
      </c>
      <c r="B80" s="18">
        <f>SUM(B81:B84)</f>
        <v>58729.729999999996</v>
      </c>
      <c r="C80" s="18">
        <f t="shared" ref="C80:I80" si="26">SUM(C81:C84)</f>
        <v>69</v>
      </c>
      <c r="D80" s="29">
        <f t="shared" si="26"/>
        <v>153</v>
      </c>
      <c r="E80" s="18">
        <f t="shared" si="26"/>
        <v>25675</v>
      </c>
      <c r="F80" s="29">
        <f t="shared" si="26"/>
        <v>29804.73</v>
      </c>
      <c r="G80" s="18">
        <f t="shared" si="26"/>
        <v>82</v>
      </c>
      <c r="H80" s="18">
        <f t="shared" si="26"/>
        <v>124</v>
      </c>
      <c r="I80" s="29">
        <f t="shared" si="26"/>
        <v>3250</v>
      </c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ht="18" customHeight="1" x14ac:dyDescent="0.25">
      <c r="A81" s="47" t="s">
        <v>13</v>
      </c>
      <c r="B81" s="18">
        <f t="shared" si="25"/>
        <v>5547.73</v>
      </c>
      <c r="C81" s="13">
        <v>32</v>
      </c>
      <c r="D81" s="14">
        <v>36</v>
      </c>
      <c r="E81" s="13">
        <v>3487</v>
      </c>
      <c r="F81" s="14">
        <v>1358.73</v>
      </c>
      <c r="G81" s="13">
        <v>22</v>
      </c>
      <c r="H81" s="13">
        <v>33</v>
      </c>
      <c r="I81" s="14">
        <v>702</v>
      </c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ht="18" customHeight="1" x14ac:dyDescent="0.25">
      <c r="A82" s="47" t="s">
        <v>32</v>
      </c>
      <c r="B82" s="18">
        <f>+E82+F82+I82</f>
        <v>25597</v>
      </c>
      <c r="C82" s="13">
        <v>6</v>
      </c>
      <c r="D82" s="14">
        <v>70</v>
      </c>
      <c r="E82" s="13">
        <v>21223</v>
      </c>
      <c r="F82" s="14">
        <v>2928</v>
      </c>
      <c r="G82" s="13">
        <v>30</v>
      </c>
      <c r="H82" s="13">
        <v>46</v>
      </c>
      <c r="I82" s="14">
        <v>1446</v>
      </c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ht="18" customHeight="1" x14ac:dyDescent="0.25">
      <c r="A83" s="47" t="s">
        <v>31</v>
      </c>
      <c r="B83" s="18">
        <f>+E83+F83+I83</f>
        <v>19833</v>
      </c>
      <c r="C83" s="13">
        <v>11</v>
      </c>
      <c r="D83" s="14">
        <v>17</v>
      </c>
      <c r="E83" s="13">
        <v>432</v>
      </c>
      <c r="F83" s="14">
        <v>19306</v>
      </c>
      <c r="G83" s="13">
        <v>8</v>
      </c>
      <c r="H83" s="13">
        <v>17</v>
      </c>
      <c r="I83" s="14">
        <v>95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18" customHeight="1" x14ac:dyDescent="0.25">
      <c r="A84" s="47" t="s">
        <v>39</v>
      </c>
      <c r="B84" s="18">
        <f>+E84+F84+I84</f>
        <v>7752</v>
      </c>
      <c r="C84" s="41">
        <v>20</v>
      </c>
      <c r="D84" s="36">
        <v>30</v>
      </c>
      <c r="E84" s="41">
        <v>533</v>
      </c>
      <c r="F84" s="36">
        <v>6212</v>
      </c>
      <c r="G84" s="41">
        <v>22</v>
      </c>
      <c r="H84" s="41">
        <v>28</v>
      </c>
      <c r="I84" s="53">
        <v>1007</v>
      </c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x14ac:dyDescent="0.25">
      <c r="A85" s="46" t="s">
        <v>22</v>
      </c>
      <c r="B85" s="18">
        <f>SUM(B86:B89)</f>
        <v>9538</v>
      </c>
      <c r="C85" s="18">
        <f t="shared" ref="C85:E85" si="27">SUM(C86:C89)</f>
        <v>7</v>
      </c>
      <c r="D85" s="18">
        <f t="shared" si="27"/>
        <v>25</v>
      </c>
      <c r="E85" s="18">
        <f t="shared" si="27"/>
        <v>5656</v>
      </c>
      <c r="F85" s="29">
        <f t="shared" ref="F85:I85" si="28">SUM(F86:F89)</f>
        <v>2821</v>
      </c>
      <c r="G85" s="18">
        <f t="shared" si="28"/>
        <v>7</v>
      </c>
      <c r="H85" s="18">
        <f t="shared" si="28"/>
        <v>53</v>
      </c>
      <c r="I85" s="29">
        <f t="shared" si="28"/>
        <v>1061</v>
      </c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18" customHeight="1" x14ac:dyDescent="0.25">
      <c r="A86" s="47" t="s">
        <v>13</v>
      </c>
      <c r="B86" s="18">
        <f t="shared" si="25"/>
        <v>1414</v>
      </c>
      <c r="C86" s="13">
        <v>1</v>
      </c>
      <c r="D86" s="14">
        <v>6</v>
      </c>
      <c r="E86" s="13">
        <v>220</v>
      </c>
      <c r="F86" s="14">
        <v>1076</v>
      </c>
      <c r="G86" s="13">
        <v>3</v>
      </c>
      <c r="H86" s="13">
        <v>17</v>
      </c>
      <c r="I86" s="14">
        <v>118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18" customHeight="1" x14ac:dyDescent="0.25">
      <c r="A87" s="47" t="s">
        <v>32</v>
      </c>
      <c r="B87" s="18">
        <f>+E87+F87+I87</f>
        <v>1838</v>
      </c>
      <c r="C87" s="13">
        <v>1</v>
      </c>
      <c r="D87" s="14">
        <v>1</v>
      </c>
      <c r="E87" s="13">
        <v>400</v>
      </c>
      <c r="F87" s="14">
        <v>892</v>
      </c>
      <c r="G87" s="13">
        <v>1</v>
      </c>
      <c r="H87" s="13">
        <v>30</v>
      </c>
      <c r="I87" s="14">
        <v>546</v>
      </c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18" customHeight="1" x14ac:dyDescent="0.25">
      <c r="A88" s="47" t="s">
        <v>31</v>
      </c>
      <c r="B88" s="18">
        <f>+E88+F88+I88</f>
        <v>458</v>
      </c>
      <c r="C88" s="13">
        <v>1</v>
      </c>
      <c r="D88" s="14">
        <v>1</v>
      </c>
      <c r="E88" s="13">
        <v>31</v>
      </c>
      <c r="F88" s="14">
        <v>427</v>
      </c>
      <c r="G88" s="13">
        <v>0</v>
      </c>
      <c r="H88" s="13">
        <v>0</v>
      </c>
      <c r="I88" s="14">
        <v>0</v>
      </c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18" customHeight="1" x14ac:dyDescent="0.25">
      <c r="A89" s="47" t="s">
        <v>39</v>
      </c>
      <c r="B89" s="18">
        <f>+E89+F89+I89</f>
        <v>5828</v>
      </c>
      <c r="C89" s="41">
        <v>4</v>
      </c>
      <c r="D89" s="41">
        <v>17</v>
      </c>
      <c r="E89" s="41">
        <v>5005</v>
      </c>
      <c r="F89" s="36">
        <v>426</v>
      </c>
      <c r="G89" s="41">
        <v>3</v>
      </c>
      <c r="H89" s="41">
        <v>6</v>
      </c>
      <c r="I89" s="53">
        <v>397</v>
      </c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24.95" customHeight="1" x14ac:dyDescent="0.25">
      <c r="A90" s="46" t="s">
        <v>15</v>
      </c>
      <c r="B90" s="18">
        <f>SUM(B91:B94)</f>
        <v>56002</v>
      </c>
      <c r="C90" s="18">
        <f t="shared" ref="C90:I90" si="29">SUM(C91:C94)</f>
        <v>21</v>
      </c>
      <c r="D90" s="29">
        <f t="shared" si="29"/>
        <v>151</v>
      </c>
      <c r="E90" s="18">
        <f t="shared" si="29"/>
        <v>19020</v>
      </c>
      <c r="F90" s="29">
        <f t="shared" si="29"/>
        <v>28634</v>
      </c>
      <c r="G90" s="18">
        <f t="shared" si="29"/>
        <v>27</v>
      </c>
      <c r="H90" s="18">
        <f t="shared" si="29"/>
        <v>252</v>
      </c>
      <c r="I90" s="29">
        <f t="shared" si="29"/>
        <v>8348</v>
      </c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8.95" customHeight="1" x14ac:dyDescent="0.25">
      <c r="A91" s="47" t="s">
        <v>13</v>
      </c>
      <c r="B91" s="18">
        <f t="shared" si="25"/>
        <v>12864</v>
      </c>
      <c r="C91" s="13">
        <v>10</v>
      </c>
      <c r="D91" s="14">
        <v>20</v>
      </c>
      <c r="E91" s="13">
        <v>6273</v>
      </c>
      <c r="F91" s="14">
        <v>4696</v>
      </c>
      <c r="G91" s="13">
        <v>6</v>
      </c>
      <c r="H91" s="13">
        <v>14</v>
      </c>
      <c r="I91" s="14">
        <v>1895</v>
      </c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18.95" customHeight="1" x14ac:dyDescent="0.25">
      <c r="A92" s="47" t="s">
        <v>32</v>
      </c>
      <c r="B92" s="18">
        <f>+E92+F92+I92</f>
        <v>19183</v>
      </c>
      <c r="C92" s="13">
        <v>5</v>
      </c>
      <c r="D92" s="14">
        <v>108</v>
      </c>
      <c r="E92" s="13">
        <v>1487</v>
      </c>
      <c r="F92" s="14">
        <v>14827</v>
      </c>
      <c r="G92" s="13">
        <v>7</v>
      </c>
      <c r="H92" s="13">
        <v>13</v>
      </c>
      <c r="I92" s="14">
        <v>2869</v>
      </c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8.95" customHeight="1" x14ac:dyDescent="0.25">
      <c r="A93" s="47" t="s">
        <v>31</v>
      </c>
      <c r="B93" s="18">
        <f>+E93+F93+I93</f>
        <v>8073</v>
      </c>
      <c r="C93" s="13">
        <v>1</v>
      </c>
      <c r="D93" s="35">
        <v>1</v>
      </c>
      <c r="E93" s="13">
        <v>595</v>
      </c>
      <c r="F93" s="24">
        <v>5945</v>
      </c>
      <c r="G93" s="13">
        <v>5</v>
      </c>
      <c r="H93" s="13">
        <v>9</v>
      </c>
      <c r="I93" s="14">
        <v>1533</v>
      </c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18.95" customHeight="1" x14ac:dyDescent="0.25">
      <c r="A94" s="47" t="s">
        <v>39</v>
      </c>
      <c r="B94" s="18">
        <f>+E94+F94+I94</f>
        <v>15882</v>
      </c>
      <c r="C94" s="41">
        <v>5</v>
      </c>
      <c r="D94" s="41">
        <v>22</v>
      </c>
      <c r="E94" s="54">
        <v>10665</v>
      </c>
      <c r="F94" s="54">
        <v>3166</v>
      </c>
      <c r="G94" s="41">
        <v>9</v>
      </c>
      <c r="H94" s="41">
        <v>216</v>
      </c>
      <c r="I94" s="53">
        <v>2051</v>
      </c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24.95" customHeight="1" x14ac:dyDescent="0.25">
      <c r="A95" s="46" t="s">
        <v>40</v>
      </c>
      <c r="B95" s="18">
        <f>SUM(B96:B99)</f>
        <v>1500</v>
      </c>
      <c r="C95" s="18">
        <f t="shared" ref="C95:I95" si="30">SUM(C96:C99)</f>
        <v>1</v>
      </c>
      <c r="D95" s="29">
        <f t="shared" si="30"/>
        <v>1</v>
      </c>
      <c r="E95" s="18">
        <f t="shared" si="30"/>
        <v>225</v>
      </c>
      <c r="F95" s="29">
        <f t="shared" si="30"/>
        <v>1050</v>
      </c>
      <c r="G95" s="18">
        <f t="shared" si="30"/>
        <v>1</v>
      </c>
      <c r="H95" s="18">
        <f t="shared" si="30"/>
        <v>1</v>
      </c>
      <c r="I95" s="29">
        <f t="shared" si="30"/>
        <v>225</v>
      </c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18.95" customHeight="1" x14ac:dyDescent="0.25">
      <c r="A96" s="47" t="s">
        <v>13</v>
      </c>
      <c r="B96" s="18">
        <f t="shared" ref="B96" si="31">+E96+F96+I96</f>
        <v>225</v>
      </c>
      <c r="C96" s="13">
        <v>1</v>
      </c>
      <c r="D96" s="14">
        <v>1</v>
      </c>
      <c r="E96" s="13">
        <v>225</v>
      </c>
      <c r="F96" s="14">
        <v>0</v>
      </c>
      <c r="G96" s="13">
        <v>0</v>
      </c>
      <c r="H96" s="13">
        <v>0</v>
      </c>
      <c r="I96" s="14">
        <v>0</v>
      </c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18.95" customHeight="1" x14ac:dyDescent="0.25">
      <c r="A97" s="47" t="s">
        <v>32</v>
      </c>
      <c r="B97" s="18">
        <f>+E97+F97+I97</f>
        <v>600</v>
      </c>
      <c r="C97" s="13">
        <v>0</v>
      </c>
      <c r="D97" s="14">
        <v>0</v>
      </c>
      <c r="E97" s="13">
        <v>0</v>
      </c>
      <c r="F97" s="14">
        <v>600</v>
      </c>
      <c r="G97" s="13">
        <v>0</v>
      </c>
      <c r="H97" s="13">
        <v>0</v>
      </c>
      <c r="I97" s="14">
        <v>0</v>
      </c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8.95" customHeight="1" x14ac:dyDescent="0.25">
      <c r="A98" s="47" t="s">
        <v>31</v>
      </c>
      <c r="B98" s="18">
        <f>+E98+F98+I98</f>
        <v>450</v>
      </c>
      <c r="C98" s="13">
        <v>0</v>
      </c>
      <c r="D98" s="14">
        <v>0</v>
      </c>
      <c r="E98" s="13">
        <v>0</v>
      </c>
      <c r="F98" s="14">
        <v>450</v>
      </c>
      <c r="G98" s="13">
        <v>0</v>
      </c>
      <c r="H98" s="13">
        <v>0</v>
      </c>
      <c r="I98" s="14">
        <v>0</v>
      </c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18.95" customHeight="1" x14ac:dyDescent="0.25">
      <c r="A99" s="47" t="s">
        <v>39</v>
      </c>
      <c r="B99" s="18">
        <f>+E99+F99+I99</f>
        <v>225</v>
      </c>
      <c r="C99" s="13">
        <v>0</v>
      </c>
      <c r="D99" s="14">
        <v>0</v>
      </c>
      <c r="E99" s="13">
        <v>0</v>
      </c>
      <c r="F99" s="14">
        <v>0</v>
      </c>
      <c r="G99" s="41">
        <v>1</v>
      </c>
      <c r="H99" s="41">
        <v>1</v>
      </c>
      <c r="I99" s="53">
        <v>225</v>
      </c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27" customHeight="1" x14ac:dyDescent="0.25">
      <c r="A100" s="46" t="s">
        <v>16</v>
      </c>
      <c r="B100" s="18">
        <f>SUM(B101:B104)</f>
        <v>25513</v>
      </c>
      <c r="C100" s="18">
        <f t="shared" ref="C100:I100" si="32">SUM(C101:C104)</f>
        <v>9</v>
      </c>
      <c r="D100" s="29">
        <f t="shared" si="32"/>
        <v>14</v>
      </c>
      <c r="E100" s="18">
        <f t="shared" si="32"/>
        <v>2859</v>
      </c>
      <c r="F100" s="29">
        <f t="shared" si="32"/>
        <v>18157</v>
      </c>
      <c r="G100" s="18">
        <f t="shared" si="32"/>
        <v>7</v>
      </c>
      <c r="H100" s="18">
        <f t="shared" si="32"/>
        <v>56</v>
      </c>
      <c r="I100" s="29">
        <f t="shared" si="32"/>
        <v>4497</v>
      </c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18.95" customHeight="1" x14ac:dyDescent="0.25">
      <c r="A101" s="47" t="s">
        <v>13</v>
      </c>
      <c r="B101" s="18">
        <f t="shared" si="25"/>
        <v>12561</v>
      </c>
      <c r="C101" s="13">
        <v>8</v>
      </c>
      <c r="D101" s="14">
        <v>13</v>
      </c>
      <c r="E101" s="13">
        <v>2813</v>
      </c>
      <c r="F101" s="14">
        <v>6117</v>
      </c>
      <c r="G101" s="13">
        <v>2</v>
      </c>
      <c r="H101" s="13">
        <v>9</v>
      </c>
      <c r="I101" s="14">
        <v>3631</v>
      </c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18.95" customHeight="1" x14ac:dyDescent="0.25">
      <c r="A102" s="47" t="s">
        <v>32</v>
      </c>
      <c r="B102" s="18">
        <f>+E102+F102+I102</f>
        <v>3239</v>
      </c>
      <c r="C102" s="13">
        <v>1</v>
      </c>
      <c r="D102" s="14">
        <v>1</v>
      </c>
      <c r="E102" s="13">
        <v>46</v>
      </c>
      <c r="F102" s="14">
        <v>3119</v>
      </c>
      <c r="G102" s="13">
        <v>1</v>
      </c>
      <c r="H102" s="13">
        <v>3</v>
      </c>
      <c r="I102" s="14">
        <v>74</v>
      </c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18.95" customHeight="1" x14ac:dyDescent="0.25">
      <c r="A103" s="47" t="s">
        <v>31</v>
      </c>
      <c r="B103" s="18">
        <f>+E103+F103+I103</f>
        <v>3682</v>
      </c>
      <c r="C103" s="13">
        <v>0</v>
      </c>
      <c r="D103" s="14">
        <v>0</v>
      </c>
      <c r="E103" s="13">
        <v>0</v>
      </c>
      <c r="F103" s="14">
        <v>3025</v>
      </c>
      <c r="G103" s="13">
        <v>2</v>
      </c>
      <c r="H103" s="13">
        <v>34</v>
      </c>
      <c r="I103" s="14">
        <v>657</v>
      </c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18.95" customHeight="1" x14ac:dyDescent="0.25">
      <c r="A104" s="47" t="s">
        <v>39</v>
      </c>
      <c r="B104" s="18">
        <f>+E104+F104+I104</f>
        <v>6031</v>
      </c>
      <c r="C104" s="13">
        <v>0</v>
      </c>
      <c r="D104" s="14">
        <v>0</v>
      </c>
      <c r="E104" s="13">
        <v>0</v>
      </c>
      <c r="F104" s="36">
        <v>5896</v>
      </c>
      <c r="G104" s="41">
        <v>2</v>
      </c>
      <c r="H104" s="41">
        <v>10</v>
      </c>
      <c r="I104" s="53">
        <v>135</v>
      </c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ht="32.25" customHeight="1" x14ac:dyDescent="0.25">
      <c r="A105" s="45" t="s">
        <v>52</v>
      </c>
      <c r="B105" s="18"/>
      <c r="C105" s="13"/>
      <c r="D105" s="14"/>
      <c r="E105" s="13"/>
      <c r="F105" s="14"/>
      <c r="G105" s="41"/>
      <c r="H105" s="41"/>
      <c r="I105" s="53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27" customHeight="1" x14ac:dyDescent="0.25">
      <c r="A106" s="46" t="s">
        <v>23</v>
      </c>
      <c r="B106" s="18">
        <f>SUM(B107:B110)</f>
        <v>3923</v>
      </c>
      <c r="C106" s="18">
        <f t="shared" ref="C106:I106" si="33">SUM(C107:C110)</f>
        <v>0</v>
      </c>
      <c r="D106" s="29">
        <f t="shared" si="33"/>
        <v>0</v>
      </c>
      <c r="E106" s="18">
        <f t="shared" si="33"/>
        <v>0</v>
      </c>
      <c r="F106" s="29">
        <f t="shared" si="33"/>
        <v>3036</v>
      </c>
      <c r="G106" s="18">
        <f t="shared" si="33"/>
        <v>7</v>
      </c>
      <c r="H106" s="18">
        <f t="shared" si="33"/>
        <v>331</v>
      </c>
      <c r="I106" s="29">
        <f t="shared" si="33"/>
        <v>887</v>
      </c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8" customHeight="1" x14ac:dyDescent="0.25">
      <c r="A107" s="47" t="s">
        <v>13</v>
      </c>
      <c r="B107" s="18">
        <f t="shared" si="25"/>
        <v>1329</v>
      </c>
      <c r="C107" s="13">
        <v>0</v>
      </c>
      <c r="D107" s="14">
        <v>0</v>
      </c>
      <c r="E107" s="13">
        <v>0</v>
      </c>
      <c r="F107" s="14">
        <v>1292</v>
      </c>
      <c r="G107" s="13">
        <v>3</v>
      </c>
      <c r="H107" s="13">
        <v>6</v>
      </c>
      <c r="I107" s="14">
        <v>37</v>
      </c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8" customHeight="1" x14ac:dyDescent="0.25">
      <c r="A108" s="47" t="s">
        <v>32</v>
      </c>
      <c r="B108" s="18">
        <f>+E108+F108+I108</f>
        <v>1132</v>
      </c>
      <c r="C108" s="13">
        <v>0</v>
      </c>
      <c r="D108" s="14">
        <v>0</v>
      </c>
      <c r="E108" s="13">
        <v>0</v>
      </c>
      <c r="F108" s="14">
        <v>783</v>
      </c>
      <c r="G108" s="13">
        <v>2</v>
      </c>
      <c r="H108" s="13">
        <v>111</v>
      </c>
      <c r="I108" s="14">
        <v>349</v>
      </c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18" customHeight="1" x14ac:dyDescent="0.25">
      <c r="A109" s="47" t="s">
        <v>31</v>
      </c>
      <c r="B109" s="18">
        <f>+E109+F109+I109</f>
        <v>961</v>
      </c>
      <c r="C109" s="13">
        <v>0</v>
      </c>
      <c r="D109" s="14">
        <v>0</v>
      </c>
      <c r="E109" s="13">
        <v>0</v>
      </c>
      <c r="F109" s="14">
        <v>961</v>
      </c>
      <c r="G109" s="13">
        <v>0</v>
      </c>
      <c r="H109" s="13">
        <v>0</v>
      </c>
      <c r="I109" s="14">
        <v>0</v>
      </c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18" customHeight="1" x14ac:dyDescent="0.25">
      <c r="A110" s="47" t="s">
        <v>39</v>
      </c>
      <c r="B110" s="18">
        <f>+E110+F110+I110</f>
        <v>501</v>
      </c>
      <c r="C110" s="13">
        <v>0</v>
      </c>
      <c r="D110" s="14">
        <v>0</v>
      </c>
      <c r="E110" s="13">
        <v>0</v>
      </c>
      <c r="F110" s="14">
        <v>0</v>
      </c>
      <c r="G110" s="41">
        <v>2</v>
      </c>
      <c r="H110" s="41">
        <v>214</v>
      </c>
      <c r="I110" s="53">
        <v>501</v>
      </c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27" customHeight="1" x14ac:dyDescent="0.25">
      <c r="A111" s="46" t="s">
        <v>24</v>
      </c>
      <c r="B111" s="18">
        <f>SUM(B112:B115)</f>
        <v>67531.91</v>
      </c>
      <c r="C111" s="18">
        <f t="shared" ref="C111:I111" si="34">SUM(C112:C115)</f>
        <v>0</v>
      </c>
      <c r="D111" s="29">
        <f t="shared" si="34"/>
        <v>0</v>
      </c>
      <c r="E111" s="18">
        <f t="shared" si="34"/>
        <v>0</v>
      </c>
      <c r="F111" s="29">
        <f t="shared" si="34"/>
        <v>67358.91</v>
      </c>
      <c r="G111" s="18">
        <f t="shared" si="34"/>
        <v>5</v>
      </c>
      <c r="H111" s="18">
        <f t="shared" si="34"/>
        <v>64</v>
      </c>
      <c r="I111" s="29">
        <f t="shared" si="34"/>
        <v>173</v>
      </c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18" customHeight="1" x14ac:dyDescent="0.25">
      <c r="A112" s="47" t="s">
        <v>13</v>
      </c>
      <c r="B112" s="18">
        <f t="shared" si="25"/>
        <v>5899.91</v>
      </c>
      <c r="C112" s="13">
        <v>0</v>
      </c>
      <c r="D112" s="14">
        <v>0</v>
      </c>
      <c r="E112" s="13">
        <v>0</v>
      </c>
      <c r="F112" s="14">
        <v>5838.91</v>
      </c>
      <c r="G112" s="13">
        <v>1</v>
      </c>
      <c r="H112" s="13">
        <v>5</v>
      </c>
      <c r="I112" s="14">
        <v>61</v>
      </c>
      <c r="K112" s="14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18" customHeight="1" x14ac:dyDescent="0.25">
      <c r="A113" s="47" t="s">
        <v>32</v>
      </c>
      <c r="B113" s="18">
        <f>+E113+F113+I113</f>
        <v>17003</v>
      </c>
      <c r="C113" s="13">
        <v>0</v>
      </c>
      <c r="D113" s="14">
        <v>0</v>
      </c>
      <c r="E113" s="13">
        <v>0</v>
      </c>
      <c r="F113" s="14">
        <v>16978</v>
      </c>
      <c r="G113" s="13">
        <v>1</v>
      </c>
      <c r="H113" s="13">
        <v>1</v>
      </c>
      <c r="I113" s="14">
        <v>25</v>
      </c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18" customHeight="1" x14ac:dyDescent="0.25">
      <c r="A114" s="47" t="s">
        <v>31</v>
      </c>
      <c r="B114" s="18">
        <f>+E114+F114+I114</f>
        <v>8563</v>
      </c>
      <c r="C114" s="13">
        <v>0</v>
      </c>
      <c r="D114" s="14">
        <v>0</v>
      </c>
      <c r="E114" s="13">
        <v>0</v>
      </c>
      <c r="F114" s="14">
        <v>8562</v>
      </c>
      <c r="G114" s="13">
        <v>1</v>
      </c>
      <c r="H114" s="13">
        <v>28</v>
      </c>
      <c r="I114" s="14">
        <v>1</v>
      </c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18" customHeight="1" x14ac:dyDescent="0.25">
      <c r="A115" s="47" t="s">
        <v>39</v>
      </c>
      <c r="B115" s="18">
        <f>+E115+F115+I115</f>
        <v>36066</v>
      </c>
      <c r="C115" s="13">
        <v>0</v>
      </c>
      <c r="D115" s="14">
        <v>0</v>
      </c>
      <c r="E115" s="13">
        <v>0</v>
      </c>
      <c r="F115" s="53">
        <v>35980</v>
      </c>
      <c r="G115" s="41">
        <v>2</v>
      </c>
      <c r="H115" s="41">
        <v>30</v>
      </c>
      <c r="I115" s="53">
        <v>86</v>
      </c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27" customHeight="1" x14ac:dyDescent="0.25">
      <c r="A116" s="46" t="s">
        <v>17</v>
      </c>
      <c r="B116" s="18">
        <f>SUM(B117:B120)</f>
        <v>21708</v>
      </c>
      <c r="C116" s="18">
        <f t="shared" ref="C116:I116" si="35">SUM(C117:C120)</f>
        <v>17</v>
      </c>
      <c r="D116" s="29">
        <f t="shared" si="35"/>
        <v>18</v>
      </c>
      <c r="E116" s="18">
        <f t="shared" si="35"/>
        <v>843</v>
      </c>
      <c r="F116" s="29">
        <f t="shared" si="35"/>
        <v>20415</v>
      </c>
      <c r="G116" s="18">
        <f t="shared" si="35"/>
        <v>22</v>
      </c>
      <c r="H116" s="18">
        <f t="shared" si="35"/>
        <v>25</v>
      </c>
      <c r="I116" s="29">
        <f t="shared" si="35"/>
        <v>450</v>
      </c>
      <c r="K116" s="69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8" customHeight="1" x14ac:dyDescent="0.25">
      <c r="A117" s="47" t="s">
        <v>13</v>
      </c>
      <c r="B117" s="18">
        <f t="shared" si="25"/>
        <v>4165</v>
      </c>
      <c r="C117" s="13">
        <v>6</v>
      </c>
      <c r="D117" s="14">
        <v>7</v>
      </c>
      <c r="E117" s="13">
        <v>381</v>
      </c>
      <c r="F117" s="14">
        <v>3614</v>
      </c>
      <c r="G117" s="13">
        <v>8</v>
      </c>
      <c r="H117" s="13">
        <v>8</v>
      </c>
      <c r="I117" s="14">
        <v>170</v>
      </c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18" customHeight="1" x14ac:dyDescent="0.25">
      <c r="A118" s="47" t="s">
        <v>32</v>
      </c>
      <c r="B118" s="18">
        <f>+E118+F118+I118</f>
        <v>9849</v>
      </c>
      <c r="C118" s="13">
        <v>4</v>
      </c>
      <c r="D118" s="14">
        <v>4</v>
      </c>
      <c r="E118" s="13">
        <v>223</v>
      </c>
      <c r="F118" s="14">
        <v>9424</v>
      </c>
      <c r="G118" s="13">
        <v>8</v>
      </c>
      <c r="H118" s="13">
        <v>8</v>
      </c>
      <c r="I118" s="14">
        <v>202</v>
      </c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18" customHeight="1" x14ac:dyDescent="0.25">
      <c r="A119" s="47" t="s">
        <v>31</v>
      </c>
      <c r="B119" s="18">
        <f>+E119+F119+I119</f>
        <v>1727</v>
      </c>
      <c r="C119" s="13">
        <v>1</v>
      </c>
      <c r="D119" s="14">
        <v>1</v>
      </c>
      <c r="E119" s="13">
        <v>36</v>
      </c>
      <c r="F119" s="14">
        <v>1683</v>
      </c>
      <c r="G119" s="13">
        <v>2</v>
      </c>
      <c r="H119" s="13">
        <v>5</v>
      </c>
      <c r="I119" s="14">
        <v>8</v>
      </c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18" customHeight="1" x14ac:dyDescent="0.25">
      <c r="A120" s="47" t="s">
        <v>39</v>
      </c>
      <c r="B120" s="18">
        <f>+E120+F120+I120</f>
        <v>5967</v>
      </c>
      <c r="C120" s="41">
        <v>6</v>
      </c>
      <c r="D120" s="36">
        <v>6</v>
      </c>
      <c r="E120" s="41">
        <v>203</v>
      </c>
      <c r="F120" s="36">
        <v>5694</v>
      </c>
      <c r="G120" s="41">
        <v>4</v>
      </c>
      <c r="H120" s="41">
        <v>4</v>
      </c>
      <c r="I120" s="53">
        <v>70</v>
      </c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27" customHeight="1" x14ac:dyDescent="0.25">
      <c r="A121" s="46" t="s">
        <v>18</v>
      </c>
      <c r="B121" s="18">
        <f>SUM(B122:B125)</f>
        <v>25338</v>
      </c>
      <c r="C121" s="18">
        <f t="shared" ref="C121:I121" si="36">SUM(C122:C125)</f>
        <v>0</v>
      </c>
      <c r="D121" s="29">
        <f t="shared" si="36"/>
        <v>0</v>
      </c>
      <c r="E121" s="18">
        <f t="shared" si="36"/>
        <v>0</v>
      </c>
      <c r="F121" s="29">
        <f t="shared" si="36"/>
        <v>23867</v>
      </c>
      <c r="G121" s="18">
        <f t="shared" si="36"/>
        <v>5</v>
      </c>
      <c r="H121" s="18">
        <f t="shared" si="36"/>
        <v>53</v>
      </c>
      <c r="I121" s="29">
        <f t="shared" si="36"/>
        <v>1471</v>
      </c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18" customHeight="1" x14ac:dyDescent="0.25">
      <c r="A122" s="47" t="s">
        <v>13</v>
      </c>
      <c r="B122" s="18">
        <f t="shared" si="25"/>
        <v>7783</v>
      </c>
      <c r="C122" s="13">
        <v>0</v>
      </c>
      <c r="D122" s="14">
        <v>0</v>
      </c>
      <c r="E122" s="13">
        <v>0</v>
      </c>
      <c r="F122" s="14">
        <v>6508</v>
      </c>
      <c r="G122" s="13">
        <v>2</v>
      </c>
      <c r="H122" s="13">
        <v>14</v>
      </c>
      <c r="I122" s="14">
        <v>1275</v>
      </c>
      <c r="K122" s="14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8" customHeight="1" x14ac:dyDescent="0.25">
      <c r="A123" s="47" t="s">
        <v>32</v>
      </c>
      <c r="B123" s="18">
        <f>+E123+F123+I123</f>
        <v>6797</v>
      </c>
      <c r="C123" s="13">
        <v>0</v>
      </c>
      <c r="D123" s="14">
        <v>0</v>
      </c>
      <c r="E123" s="13">
        <v>0</v>
      </c>
      <c r="F123" s="14">
        <v>6797</v>
      </c>
      <c r="G123" s="13">
        <v>0</v>
      </c>
      <c r="H123" s="13">
        <v>0</v>
      </c>
      <c r="I123" s="14">
        <v>0</v>
      </c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18" customHeight="1" x14ac:dyDescent="0.25">
      <c r="A124" s="47" t="s">
        <v>31</v>
      </c>
      <c r="B124" s="18">
        <f>+E124+F124+I124</f>
        <v>3277</v>
      </c>
      <c r="C124" s="13">
        <v>0</v>
      </c>
      <c r="D124" s="14">
        <v>0</v>
      </c>
      <c r="E124" s="13">
        <v>0</v>
      </c>
      <c r="F124" s="14">
        <v>3277</v>
      </c>
      <c r="G124" s="13">
        <v>0</v>
      </c>
      <c r="H124" s="13">
        <v>0</v>
      </c>
      <c r="I124" s="14">
        <v>0</v>
      </c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18" customHeight="1" x14ac:dyDescent="0.25">
      <c r="A125" s="47" t="s">
        <v>39</v>
      </c>
      <c r="B125" s="18">
        <f>+E125+F125+I125</f>
        <v>7481</v>
      </c>
      <c r="C125" s="13">
        <v>0</v>
      </c>
      <c r="D125" s="14">
        <v>0</v>
      </c>
      <c r="E125" s="13">
        <v>0</v>
      </c>
      <c r="F125" s="53">
        <v>7285</v>
      </c>
      <c r="G125" s="41">
        <v>3</v>
      </c>
      <c r="H125" s="41">
        <v>39</v>
      </c>
      <c r="I125" s="53">
        <v>196</v>
      </c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27" customHeight="1" x14ac:dyDescent="0.25">
      <c r="A126" s="46" t="s">
        <v>34</v>
      </c>
      <c r="B126" s="18">
        <f>SUM(B127:B130)</f>
        <v>73871</v>
      </c>
      <c r="C126" s="18">
        <f t="shared" ref="C126:I126" si="37">SUM(C127:C130)</f>
        <v>13</v>
      </c>
      <c r="D126" s="29">
        <f t="shared" si="37"/>
        <v>21</v>
      </c>
      <c r="E126" s="18">
        <f t="shared" si="37"/>
        <v>14633</v>
      </c>
      <c r="F126" s="29">
        <f t="shared" si="37"/>
        <v>34688</v>
      </c>
      <c r="G126" s="18">
        <f t="shared" si="37"/>
        <v>27</v>
      </c>
      <c r="H126" s="18">
        <f t="shared" si="37"/>
        <v>34</v>
      </c>
      <c r="I126" s="29">
        <f t="shared" si="37"/>
        <v>24550</v>
      </c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18" customHeight="1" x14ac:dyDescent="0.25">
      <c r="A127" s="47" t="s">
        <v>13</v>
      </c>
      <c r="B127" s="18">
        <f t="shared" si="25"/>
        <v>15466</v>
      </c>
      <c r="C127" s="13">
        <v>11</v>
      </c>
      <c r="D127" s="14">
        <v>18</v>
      </c>
      <c r="E127" s="13">
        <v>12771</v>
      </c>
      <c r="F127" s="14">
        <v>1753</v>
      </c>
      <c r="G127" s="13">
        <v>9</v>
      </c>
      <c r="H127" s="13">
        <v>9</v>
      </c>
      <c r="I127" s="14">
        <v>942</v>
      </c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18" customHeight="1" x14ac:dyDescent="0.25">
      <c r="A128" s="47" t="s">
        <v>32</v>
      </c>
      <c r="B128" s="18">
        <f>+E128+F128+I128</f>
        <v>27223</v>
      </c>
      <c r="C128" s="13">
        <v>0</v>
      </c>
      <c r="D128" s="14">
        <v>0</v>
      </c>
      <c r="E128" s="13">
        <v>0</v>
      </c>
      <c r="F128" s="14">
        <v>26925</v>
      </c>
      <c r="G128" s="13">
        <v>5</v>
      </c>
      <c r="H128" s="13">
        <v>10</v>
      </c>
      <c r="I128" s="14">
        <v>298</v>
      </c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18" customHeight="1" x14ac:dyDescent="0.25">
      <c r="A129" s="47" t="s">
        <v>31</v>
      </c>
      <c r="B129" s="18">
        <f>+E129+F129+I129</f>
        <v>25216</v>
      </c>
      <c r="C129" s="13">
        <v>0</v>
      </c>
      <c r="D129" s="14">
        <v>0</v>
      </c>
      <c r="E129" s="13">
        <v>0</v>
      </c>
      <c r="F129" s="14">
        <v>5293</v>
      </c>
      <c r="G129" s="13">
        <v>7</v>
      </c>
      <c r="H129" s="13">
        <v>7</v>
      </c>
      <c r="I129" s="14">
        <v>19923</v>
      </c>
      <c r="K129" s="10"/>
      <c r="L129" s="10"/>
      <c r="M129" s="70"/>
      <c r="N129" s="10"/>
      <c r="O129" s="10"/>
      <c r="P129" s="10"/>
      <c r="Q129" s="10"/>
      <c r="R129" s="10"/>
      <c r="S129" s="10"/>
      <c r="T129" s="10"/>
      <c r="U129" s="10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18" customHeight="1" x14ac:dyDescent="0.25">
      <c r="A130" s="47" t="s">
        <v>39</v>
      </c>
      <c r="B130" s="18">
        <f>+E130+F130+I130</f>
        <v>5966</v>
      </c>
      <c r="C130" s="41">
        <v>2</v>
      </c>
      <c r="D130" s="36">
        <v>3</v>
      </c>
      <c r="E130" s="41">
        <v>1862</v>
      </c>
      <c r="F130" s="36">
        <v>717</v>
      </c>
      <c r="G130" s="41">
        <v>6</v>
      </c>
      <c r="H130" s="41">
        <v>8</v>
      </c>
      <c r="I130" s="53">
        <v>3387</v>
      </c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27" customHeight="1" x14ac:dyDescent="0.25">
      <c r="A131" s="45" t="s">
        <v>38</v>
      </c>
      <c r="B131" s="18">
        <f>B132+B137+B142+B147+B153+B157+B159+B164+B169+B174</f>
        <v>57456.24</v>
      </c>
      <c r="C131" s="18">
        <f t="shared" ref="C131:I131" si="38">C132+C137+C142+C147+C153+C157+C159+C164+C169+C174</f>
        <v>71</v>
      </c>
      <c r="D131" s="18">
        <f t="shared" si="38"/>
        <v>678</v>
      </c>
      <c r="E131" s="18">
        <f t="shared" si="38"/>
        <v>27656</v>
      </c>
      <c r="F131" s="18">
        <f t="shared" si="38"/>
        <v>22114.44</v>
      </c>
      <c r="G131" s="18">
        <f t="shared" si="38"/>
        <v>208</v>
      </c>
      <c r="H131" s="18">
        <f t="shared" si="38"/>
        <v>413</v>
      </c>
      <c r="I131" s="29">
        <f t="shared" si="38"/>
        <v>7685.8</v>
      </c>
      <c r="K131" s="7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24.75" customHeight="1" x14ac:dyDescent="0.25">
      <c r="A132" s="46" t="s">
        <v>12</v>
      </c>
      <c r="B132" s="18">
        <f>SUM(B133:B136)</f>
        <v>8942</v>
      </c>
      <c r="C132" s="18">
        <f>SUM(C133:C136)</f>
        <v>39</v>
      </c>
      <c r="D132" s="29">
        <f>SUM(D133:D136)</f>
        <v>39</v>
      </c>
      <c r="E132" s="18">
        <f t="shared" ref="E132:I132" si="39">SUM(E133:E136)</f>
        <v>2315</v>
      </c>
      <c r="F132" s="29">
        <f t="shared" si="39"/>
        <v>3242</v>
      </c>
      <c r="G132" s="18">
        <f t="shared" si="39"/>
        <v>148</v>
      </c>
      <c r="H132" s="18">
        <f t="shared" si="39"/>
        <v>148</v>
      </c>
      <c r="I132" s="29">
        <f t="shared" si="39"/>
        <v>3385</v>
      </c>
      <c r="K132" s="10"/>
      <c r="L132" s="70"/>
      <c r="M132" s="10"/>
      <c r="N132" s="10"/>
      <c r="O132" s="10"/>
      <c r="P132" s="10"/>
      <c r="Q132" s="10"/>
      <c r="R132" s="10"/>
      <c r="S132" s="10"/>
      <c r="T132" s="10"/>
      <c r="U132" s="10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18" customHeight="1" x14ac:dyDescent="0.25">
      <c r="A133" s="47" t="s">
        <v>13</v>
      </c>
      <c r="B133" s="18">
        <f t="shared" ref="B133:B138" si="40">+E133+F133+I133</f>
        <v>3019</v>
      </c>
      <c r="C133" s="13">
        <v>13</v>
      </c>
      <c r="D133" s="14">
        <v>13</v>
      </c>
      <c r="E133" s="13">
        <v>790</v>
      </c>
      <c r="F133" s="14">
        <v>538</v>
      </c>
      <c r="G133" s="13">
        <v>78</v>
      </c>
      <c r="H133" s="13">
        <v>78</v>
      </c>
      <c r="I133" s="14">
        <v>1691</v>
      </c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18" customHeight="1" x14ac:dyDescent="0.25">
      <c r="A134" s="47" t="s">
        <v>32</v>
      </c>
      <c r="B134" s="18">
        <f>+E134+F134+I134</f>
        <v>2438</v>
      </c>
      <c r="C134" s="13">
        <v>10</v>
      </c>
      <c r="D134" s="14">
        <v>10</v>
      </c>
      <c r="E134" s="13">
        <v>384</v>
      </c>
      <c r="F134" s="14">
        <v>1013</v>
      </c>
      <c r="G134" s="13">
        <v>39</v>
      </c>
      <c r="H134" s="13">
        <v>39</v>
      </c>
      <c r="I134" s="14">
        <v>1041</v>
      </c>
      <c r="K134" s="10"/>
      <c r="L134" s="70"/>
      <c r="M134" s="10"/>
      <c r="N134" s="10"/>
      <c r="O134" s="10"/>
      <c r="P134" s="10"/>
      <c r="Q134" s="10"/>
      <c r="R134" s="10"/>
      <c r="S134" s="10"/>
      <c r="T134" s="10"/>
      <c r="U134" s="10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18" customHeight="1" x14ac:dyDescent="0.25">
      <c r="A135" s="47" t="s">
        <v>31</v>
      </c>
      <c r="B135" s="18">
        <f>+E135+F135+I135</f>
        <v>1868</v>
      </c>
      <c r="C135" s="13">
        <v>9</v>
      </c>
      <c r="D135" s="14">
        <v>9</v>
      </c>
      <c r="E135" s="13">
        <v>601</v>
      </c>
      <c r="F135" s="14">
        <v>1213</v>
      </c>
      <c r="G135" s="13">
        <v>5</v>
      </c>
      <c r="H135" s="13">
        <v>5</v>
      </c>
      <c r="I135" s="14">
        <v>54</v>
      </c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18" customHeight="1" x14ac:dyDescent="0.25">
      <c r="A136" s="47" t="s">
        <v>39</v>
      </c>
      <c r="B136" s="18">
        <f>+E136+F136+I136</f>
        <v>1617</v>
      </c>
      <c r="C136" s="41">
        <v>7</v>
      </c>
      <c r="D136" s="53">
        <v>7</v>
      </c>
      <c r="E136" s="41">
        <v>540</v>
      </c>
      <c r="F136" s="53">
        <v>478</v>
      </c>
      <c r="G136" s="41">
        <v>26</v>
      </c>
      <c r="H136" s="41">
        <v>26</v>
      </c>
      <c r="I136" s="53">
        <v>599</v>
      </c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27" customHeight="1" x14ac:dyDescent="0.25">
      <c r="A137" s="49" t="s">
        <v>20</v>
      </c>
      <c r="B137" s="18">
        <f>SUM(B138:B141)</f>
        <v>2138</v>
      </c>
      <c r="C137" s="32">
        <f t="shared" ref="C137:I137" si="41">SUM(C138:C141)</f>
        <v>6</v>
      </c>
      <c r="D137" s="65">
        <f t="shared" si="41"/>
        <v>16</v>
      </c>
      <c r="E137" s="19">
        <f t="shared" si="41"/>
        <v>904</v>
      </c>
      <c r="F137" s="29">
        <f t="shared" si="41"/>
        <v>566</v>
      </c>
      <c r="G137" s="18">
        <f t="shared" si="41"/>
        <v>15</v>
      </c>
      <c r="H137" s="18">
        <f t="shared" si="41"/>
        <v>33</v>
      </c>
      <c r="I137" s="29">
        <f t="shared" si="41"/>
        <v>668</v>
      </c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18" customHeight="1" x14ac:dyDescent="0.25">
      <c r="A138" s="48" t="s">
        <v>13</v>
      </c>
      <c r="B138" s="18">
        <f t="shared" si="40"/>
        <v>672</v>
      </c>
      <c r="C138" s="13">
        <v>4</v>
      </c>
      <c r="D138" s="14">
        <v>12</v>
      </c>
      <c r="E138" s="13">
        <v>435</v>
      </c>
      <c r="F138" s="14">
        <v>20</v>
      </c>
      <c r="G138" s="13">
        <v>7</v>
      </c>
      <c r="H138" s="13">
        <v>14</v>
      </c>
      <c r="I138" s="14">
        <v>217</v>
      </c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18" customHeight="1" x14ac:dyDescent="0.25">
      <c r="A139" s="47" t="s">
        <v>32</v>
      </c>
      <c r="B139" s="18">
        <f>+E139+F139+I139</f>
        <v>529</v>
      </c>
      <c r="C139" s="13">
        <v>0</v>
      </c>
      <c r="D139" s="14">
        <v>0</v>
      </c>
      <c r="E139" s="13">
        <v>0</v>
      </c>
      <c r="F139" s="14">
        <v>187</v>
      </c>
      <c r="G139" s="13">
        <v>5</v>
      </c>
      <c r="H139" s="13">
        <v>10</v>
      </c>
      <c r="I139" s="14">
        <v>342</v>
      </c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18" customHeight="1" x14ac:dyDescent="0.25">
      <c r="A140" s="47" t="s">
        <v>31</v>
      </c>
      <c r="B140" s="18">
        <f>+E140+F140+I140</f>
        <v>541</v>
      </c>
      <c r="C140" s="13">
        <v>1</v>
      </c>
      <c r="D140" s="14">
        <v>2</v>
      </c>
      <c r="E140" s="13">
        <v>262</v>
      </c>
      <c r="F140" s="14">
        <v>279</v>
      </c>
      <c r="G140" s="13">
        <v>0</v>
      </c>
      <c r="H140" s="13">
        <v>0</v>
      </c>
      <c r="I140" s="14">
        <v>0</v>
      </c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18" customHeight="1" x14ac:dyDescent="0.25">
      <c r="A141" s="47" t="s">
        <v>39</v>
      </c>
      <c r="B141" s="18">
        <f>+E141+F141+I141</f>
        <v>396</v>
      </c>
      <c r="C141" s="41">
        <v>1</v>
      </c>
      <c r="D141" s="36">
        <v>2</v>
      </c>
      <c r="E141" s="41">
        <v>207</v>
      </c>
      <c r="F141" s="36">
        <v>80</v>
      </c>
      <c r="G141" s="32">
        <v>3</v>
      </c>
      <c r="H141" s="32">
        <v>9</v>
      </c>
      <c r="I141" s="38">
        <v>109</v>
      </c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27" customHeight="1" x14ac:dyDescent="0.25">
      <c r="A142" s="46" t="s">
        <v>33</v>
      </c>
      <c r="B142" s="18">
        <f t="shared" ref="B142:I142" si="42">SUM(B143:B146)</f>
        <v>13800</v>
      </c>
      <c r="C142" s="18">
        <f t="shared" si="42"/>
        <v>12</v>
      </c>
      <c r="D142" s="29">
        <f t="shared" si="42"/>
        <v>526</v>
      </c>
      <c r="E142" s="18">
        <f t="shared" si="42"/>
        <v>10795</v>
      </c>
      <c r="F142" s="29">
        <f t="shared" si="42"/>
        <v>2159</v>
      </c>
      <c r="G142" s="18">
        <f t="shared" si="42"/>
        <v>11</v>
      </c>
      <c r="H142" s="18">
        <f t="shared" si="42"/>
        <v>107</v>
      </c>
      <c r="I142" s="29">
        <f t="shared" si="42"/>
        <v>846</v>
      </c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18" customHeight="1" x14ac:dyDescent="0.25">
      <c r="A143" s="47" t="s">
        <v>13</v>
      </c>
      <c r="B143" s="18">
        <f>+E143+F143+I143</f>
        <v>554</v>
      </c>
      <c r="C143" s="13">
        <v>1</v>
      </c>
      <c r="D143" s="14">
        <v>6</v>
      </c>
      <c r="E143" s="13">
        <v>179</v>
      </c>
      <c r="F143" s="14">
        <v>330</v>
      </c>
      <c r="G143" s="13">
        <v>1</v>
      </c>
      <c r="H143" s="13">
        <v>8</v>
      </c>
      <c r="I143" s="14">
        <v>45</v>
      </c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18" customHeight="1" x14ac:dyDescent="0.25">
      <c r="A144" s="47" t="s">
        <v>32</v>
      </c>
      <c r="B144" s="18">
        <f>+E144+F144+I144</f>
        <v>1136</v>
      </c>
      <c r="C144" s="13">
        <v>1</v>
      </c>
      <c r="D144" s="14">
        <v>15</v>
      </c>
      <c r="E144" s="13">
        <v>204</v>
      </c>
      <c r="F144" s="14">
        <v>143</v>
      </c>
      <c r="G144" s="13">
        <v>9</v>
      </c>
      <c r="H144" s="13">
        <v>96</v>
      </c>
      <c r="I144" s="14">
        <v>789</v>
      </c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18" customHeight="1" x14ac:dyDescent="0.25">
      <c r="A145" s="47" t="s">
        <v>31</v>
      </c>
      <c r="B145" s="18">
        <f>+E145+F145+I145</f>
        <v>1330</v>
      </c>
      <c r="C145" s="13">
        <v>4</v>
      </c>
      <c r="D145" s="14">
        <v>29</v>
      </c>
      <c r="E145" s="13">
        <v>1058</v>
      </c>
      <c r="F145" s="14">
        <v>272</v>
      </c>
      <c r="G145" s="13">
        <v>0</v>
      </c>
      <c r="H145" s="13">
        <v>0</v>
      </c>
      <c r="I145" s="14">
        <v>0</v>
      </c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18" customHeight="1" x14ac:dyDescent="0.25">
      <c r="A146" s="47" t="s">
        <v>39</v>
      </c>
      <c r="B146" s="18">
        <f>+E146+F146+I146</f>
        <v>10780</v>
      </c>
      <c r="C146" s="41">
        <v>6</v>
      </c>
      <c r="D146" s="36">
        <v>476</v>
      </c>
      <c r="E146" s="41">
        <v>9354</v>
      </c>
      <c r="F146" s="36">
        <v>1414</v>
      </c>
      <c r="G146" s="41">
        <v>1</v>
      </c>
      <c r="H146" s="41">
        <v>3</v>
      </c>
      <c r="I146" s="53">
        <v>12</v>
      </c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27" customHeight="1" x14ac:dyDescent="0.25">
      <c r="A147" s="46" t="s">
        <v>14</v>
      </c>
      <c r="B147" s="18">
        <f>SUM(B148:B151)</f>
        <v>20765</v>
      </c>
      <c r="C147" s="19">
        <f t="shared" ref="C147:D147" si="43">SUM(C148:C151)</f>
        <v>9</v>
      </c>
      <c r="D147" s="60">
        <f t="shared" si="43"/>
        <v>85</v>
      </c>
      <c r="E147" s="32">
        <f>SUM(E148:E151)</f>
        <v>11453</v>
      </c>
      <c r="F147" s="59">
        <f>SUM(F148:F151)</f>
        <v>8903</v>
      </c>
      <c r="G147" s="18">
        <f t="shared" ref="G147:I147" si="44">SUM(G148:G151)</f>
        <v>21</v>
      </c>
      <c r="H147" s="18">
        <f t="shared" si="44"/>
        <v>34</v>
      </c>
      <c r="I147" s="29">
        <f t="shared" si="44"/>
        <v>409</v>
      </c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21" customHeight="1" x14ac:dyDescent="0.25">
      <c r="A148" s="47" t="s">
        <v>13</v>
      </c>
      <c r="B148" s="18">
        <f>+E148+F148+I148</f>
        <v>975</v>
      </c>
      <c r="C148" s="13">
        <v>4</v>
      </c>
      <c r="D148" s="14">
        <v>13</v>
      </c>
      <c r="E148" s="13">
        <v>162</v>
      </c>
      <c r="F148" s="14">
        <v>744</v>
      </c>
      <c r="G148" s="13">
        <v>8</v>
      </c>
      <c r="H148" s="13">
        <v>9</v>
      </c>
      <c r="I148" s="14">
        <v>69</v>
      </c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21" customHeight="1" x14ac:dyDescent="0.25">
      <c r="A149" s="47" t="s">
        <v>32</v>
      </c>
      <c r="B149" s="18">
        <f>+E149+F149+I149</f>
        <v>2940</v>
      </c>
      <c r="C149" s="13">
        <v>0</v>
      </c>
      <c r="D149" s="14">
        <v>0</v>
      </c>
      <c r="E149" s="13">
        <v>0</v>
      </c>
      <c r="F149" s="14">
        <v>2827</v>
      </c>
      <c r="G149" s="13">
        <v>9</v>
      </c>
      <c r="H149" s="13">
        <v>9</v>
      </c>
      <c r="I149" s="14">
        <v>113</v>
      </c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21" customHeight="1" x14ac:dyDescent="0.25">
      <c r="A150" s="47" t="s">
        <v>31</v>
      </c>
      <c r="B150" s="18">
        <f>+E150+F150+I150</f>
        <v>2892</v>
      </c>
      <c r="C150" s="13">
        <v>2</v>
      </c>
      <c r="D150" s="14">
        <v>2</v>
      </c>
      <c r="E150" s="13">
        <v>15</v>
      </c>
      <c r="F150" s="14">
        <v>2674</v>
      </c>
      <c r="G150" s="13">
        <v>2</v>
      </c>
      <c r="H150" s="13">
        <v>14</v>
      </c>
      <c r="I150" s="14">
        <v>203</v>
      </c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21" customHeight="1" x14ac:dyDescent="0.25">
      <c r="A151" s="47" t="s">
        <v>39</v>
      </c>
      <c r="B151" s="18">
        <f>+E151+F151+I151</f>
        <v>13958</v>
      </c>
      <c r="C151" s="41">
        <v>3</v>
      </c>
      <c r="D151" s="36">
        <v>70</v>
      </c>
      <c r="E151" s="41">
        <v>11276</v>
      </c>
      <c r="F151" s="36">
        <v>2658</v>
      </c>
      <c r="G151" s="41">
        <v>2</v>
      </c>
      <c r="H151" s="41">
        <v>2</v>
      </c>
      <c r="I151" s="53">
        <v>24</v>
      </c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21" customHeight="1" x14ac:dyDescent="0.25">
      <c r="A152" s="45" t="s">
        <v>53</v>
      </c>
      <c r="B152" s="18"/>
      <c r="C152" s="41"/>
      <c r="D152" s="36"/>
      <c r="E152" s="41"/>
      <c r="F152" s="36"/>
      <c r="G152" s="41"/>
      <c r="H152" s="41"/>
      <c r="I152" s="53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27" customHeight="1" x14ac:dyDescent="0.25">
      <c r="A153" s="46" t="s">
        <v>22</v>
      </c>
      <c r="B153" s="31">
        <f>SUM(B154:B156)</f>
        <v>455</v>
      </c>
      <c r="C153" s="31">
        <f>SUM(C154:C156)</f>
        <v>1</v>
      </c>
      <c r="D153" s="31">
        <f t="shared" ref="D153:I153" si="45">SUM(D154:D156)</f>
        <v>5</v>
      </c>
      <c r="E153" s="31">
        <f t="shared" si="45"/>
        <v>285</v>
      </c>
      <c r="F153" s="31">
        <f t="shared" si="45"/>
        <v>75</v>
      </c>
      <c r="G153" s="31">
        <f t="shared" si="45"/>
        <v>1</v>
      </c>
      <c r="H153" s="31">
        <f t="shared" si="45"/>
        <v>5</v>
      </c>
      <c r="I153" s="37">
        <f t="shared" si="45"/>
        <v>95</v>
      </c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20.100000000000001" customHeight="1" x14ac:dyDescent="0.25">
      <c r="A154" s="47" t="s">
        <v>13</v>
      </c>
      <c r="B154" s="31">
        <f>+E154+F154+I154</f>
        <v>75</v>
      </c>
      <c r="C154" s="2">
        <v>0</v>
      </c>
      <c r="D154" s="2">
        <v>0</v>
      </c>
      <c r="E154" s="2">
        <v>0</v>
      </c>
      <c r="F154" s="2">
        <v>75</v>
      </c>
      <c r="G154" s="2">
        <v>0</v>
      </c>
      <c r="H154" s="2">
        <v>0</v>
      </c>
      <c r="I154" s="28">
        <v>0</v>
      </c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20.100000000000001" customHeight="1" x14ac:dyDescent="0.25">
      <c r="A155" s="47" t="s">
        <v>32</v>
      </c>
      <c r="B155" s="31">
        <f>+E155+F155+I155</f>
        <v>285</v>
      </c>
      <c r="C155" s="2">
        <v>1</v>
      </c>
      <c r="D155" s="2">
        <v>5</v>
      </c>
      <c r="E155" s="2">
        <v>285</v>
      </c>
      <c r="F155" s="2">
        <v>0</v>
      </c>
      <c r="G155" s="2">
        <v>0</v>
      </c>
      <c r="H155" s="2">
        <v>0</v>
      </c>
      <c r="I155" s="28">
        <v>0</v>
      </c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20.100000000000001" customHeight="1" x14ac:dyDescent="0.25">
      <c r="A156" s="47" t="s">
        <v>31</v>
      </c>
      <c r="B156" s="31">
        <f>+E156+F156+I156</f>
        <v>95</v>
      </c>
      <c r="C156" s="2">
        <v>0</v>
      </c>
      <c r="D156" s="2">
        <v>0</v>
      </c>
      <c r="E156" s="2">
        <v>0</v>
      </c>
      <c r="F156" s="2">
        <v>0</v>
      </c>
      <c r="G156" s="2">
        <v>1</v>
      </c>
      <c r="H156" s="2">
        <v>5</v>
      </c>
      <c r="I156" s="28">
        <v>95</v>
      </c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27" customHeight="1" x14ac:dyDescent="0.25">
      <c r="A157" s="46" t="s">
        <v>15</v>
      </c>
      <c r="B157" s="18">
        <f t="shared" ref="B157:I157" si="46">SUM(B158:B158)</f>
        <v>75</v>
      </c>
      <c r="C157" s="18">
        <f t="shared" si="46"/>
        <v>0</v>
      </c>
      <c r="D157" s="18">
        <f t="shared" si="46"/>
        <v>0</v>
      </c>
      <c r="E157" s="18">
        <f t="shared" si="46"/>
        <v>0</v>
      </c>
      <c r="F157" s="18">
        <f t="shared" si="46"/>
        <v>75</v>
      </c>
      <c r="G157" s="18">
        <f t="shared" si="46"/>
        <v>0</v>
      </c>
      <c r="H157" s="18">
        <f t="shared" si="46"/>
        <v>0</v>
      </c>
      <c r="I157" s="29">
        <f t="shared" si="46"/>
        <v>0</v>
      </c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21" customHeight="1" x14ac:dyDescent="0.25">
      <c r="A158" s="47" t="s">
        <v>13</v>
      </c>
      <c r="B158" s="18">
        <f>+E158+F158+I158</f>
        <v>75</v>
      </c>
      <c r="C158" s="13">
        <v>0</v>
      </c>
      <c r="D158" s="14">
        <v>0</v>
      </c>
      <c r="E158" s="13">
        <v>0</v>
      </c>
      <c r="F158" s="14">
        <v>75</v>
      </c>
      <c r="G158" s="13">
        <v>0</v>
      </c>
      <c r="H158" s="13">
        <v>0</v>
      </c>
      <c r="I158" s="14">
        <v>0</v>
      </c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27" customHeight="1" x14ac:dyDescent="0.25">
      <c r="A159" s="46" t="s">
        <v>16</v>
      </c>
      <c r="B159" s="18">
        <f t="shared" ref="B159:I159" si="47">SUM(B160:B163)</f>
        <v>3306</v>
      </c>
      <c r="C159" s="19">
        <f t="shared" si="47"/>
        <v>1</v>
      </c>
      <c r="D159" s="29">
        <f t="shared" si="47"/>
        <v>1</v>
      </c>
      <c r="E159" s="18">
        <f t="shared" si="47"/>
        <v>655</v>
      </c>
      <c r="F159" s="29">
        <f t="shared" si="47"/>
        <v>2212</v>
      </c>
      <c r="G159" s="18">
        <f t="shared" si="47"/>
        <v>2</v>
      </c>
      <c r="H159" s="18">
        <f t="shared" si="47"/>
        <v>67</v>
      </c>
      <c r="I159" s="29">
        <f t="shared" si="47"/>
        <v>439</v>
      </c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20.100000000000001" customHeight="1" x14ac:dyDescent="0.25">
      <c r="A160" s="47" t="s">
        <v>13</v>
      </c>
      <c r="B160" s="18">
        <f>+E160+F160+I160</f>
        <v>1891</v>
      </c>
      <c r="C160" s="13">
        <v>0</v>
      </c>
      <c r="D160" s="14">
        <v>0</v>
      </c>
      <c r="E160" s="13">
        <v>0</v>
      </c>
      <c r="F160" s="14">
        <v>1891</v>
      </c>
      <c r="G160" s="13">
        <v>0</v>
      </c>
      <c r="H160" s="13">
        <v>0</v>
      </c>
      <c r="I160" s="14">
        <v>0</v>
      </c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20.100000000000001" customHeight="1" x14ac:dyDescent="0.25">
      <c r="A161" s="47" t="s">
        <v>32</v>
      </c>
      <c r="B161" s="18">
        <f>+E161+F161+I161</f>
        <v>190</v>
      </c>
      <c r="C161" s="18">
        <v>0</v>
      </c>
      <c r="D161" s="29">
        <v>0</v>
      </c>
      <c r="E161" s="18">
        <v>0</v>
      </c>
      <c r="F161" s="40">
        <v>190</v>
      </c>
      <c r="G161" s="18">
        <v>0</v>
      </c>
      <c r="H161" s="18">
        <v>0</v>
      </c>
      <c r="I161" s="29">
        <v>0</v>
      </c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20.100000000000001" customHeight="1" x14ac:dyDescent="0.25">
      <c r="A162" s="47" t="s">
        <v>31</v>
      </c>
      <c r="B162" s="18">
        <f>+E162+F162+I162</f>
        <v>406</v>
      </c>
      <c r="C162" s="13">
        <v>0</v>
      </c>
      <c r="D162" s="14">
        <v>0</v>
      </c>
      <c r="E162" s="13">
        <v>0</v>
      </c>
      <c r="F162" s="14">
        <v>131</v>
      </c>
      <c r="G162" s="13">
        <v>1</v>
      </c>
      <c r="H162" s="13">
        <v>51</v>
      </c>
      <c r="I162" s="14">
        <v>275</v>
      </c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20.100000000000001" customHeight="1" x14ac:dyDescent="0.25">
      <c r="A163" s="47" t="s">
        <v>39</v>
      </c>
      <c r="B163" s="18">
        <f>+E163+F163+I163</f>
        <v>819</v>
      </c>
      <c r="C163" s="41">
        <v>1</v>
      </c>
      <c r="D163" s="36">
        <v>1</v>
      </c>
      <c r="E163" s="41">
        <v>655</v>
      </c>
      <c r="F163" s="14">
        <v>0</v>
      </c>
      <c r="G163" s="41">
        <v>1</v>
      </c>
      <c r="H163" s="41">
        <v>16</v>
      </c>
      <c r="I163" s="53">
        <v>164</v>
      </c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27" customHeight="1" x14ac:dyDescent="0.25">
      <c r="A164" s="46" t="s">
        <v>24</v>
      </c>
      <c r="B164" s="18">
        <f t="shared" ref="B164" si="48">SUM(B165:B168)</f>
        <v>4548</v>
      </c>
      <c r="C164" s="16">
        <f t="shared" ref="C164:I164" si="49">SUM(C165:C168)</f>
        <v>0</v>
      </c>
      <c r="D164" s="16">
        <f t="shared" si="49"/>
        <v>0</v>
      </c>
      <c r="E164" s="16">
        <f t="shared" si="49"/>
        <v>0</v>
      </c>
      <c r="F164" s="16">
        <f t="shared" si="49"/>
        <v>4548</v>
      </c>
      <c r="G164" s="16">
        <f t="shared" si="49"/>
        <v>0</v>
      </c>
      <c r="H164" s="16">
        <f t="shared" si="49"/>
        <v>0</v>
      </c>
      <c r="I164" s="17">
        <f t="shared" si="49"/>
        <v>0</v>
      </c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20.100000000000001" customHeight="1" x14ac:dyDescent="0.25">
      <c r="A165" s="47" t="s">
        <v>13</v>
      </c>
      <c r="B165" s="18">
        <f t="shared" ref="B165:B167" si="50">+E165+F165+I165</f>
        <v>3000</v>
      </c>
      <c r="C165" s="13">
        <v>0</v>
      </c>
      <c r="D165" s="14">
        <v>0</v>
      </c>
      <c r="E165" s="13">
        <v>0</v>
      </c>
      <c r="F165" s="14">
        <v>3000</v>
      </c>
      <c r="G165" s="13">
        <v>0</v>
      </c>
      <c r="H165" s="13">
        <v>0</v>
      </c>
      <c r="I165" s="14">
        <v>0</v>
      </c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20.100000000000001" customHeight="1" x14ac:dyDescent="0.25">
      <c r="A166" s="47" t="s">
        <v>32</v>
      </c>
      <c r="B166" s="18">
        <f t="shared" si="50"/>
        <v>1161</v>
      </c>
      <c r="C166" s="13">
        <v>0</v>
      </c>
      <c r="D166" s="14">
        <v>0</v>
      </c>
      <c r="E166" s="13">
        <v>0</v>
      </c>
      <c r="F166" s="14">
        <v>1161</v>
      </c>
      <c r="G166" s="13">
        <v>0</v>
      </c>
      <c r="H166" s="13">
        <v>0</v>
      </c>
      <c r="I166" s="14">
        <v>0</v>
      </c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20.100000000000001" customHeight="1" x14ac:dyDescent="0.25">
      <c r="A167" s="47" t="s">
        <v>31</v>
      </c>
      <c r="B167" s="18">
        <f t="shared" si="50"/>
        <v>97</v>
      </c>
      <c r="C167" s="13">
        <v>0</v>
      </c>
      <c r="D167" s="14">
        <v>0</v>
      </c>
      <c r="E167" s="13">
        <v>0</v>
      </c>
      <c r="F167" s="14">
        <v>97</v>
      </c>
      <c r="G167" s="13">
        <v>0</v>
      </c>
      <c r="H167" s="13">
        <v>0</v>
      </c>
      <c r="I167" s="14">
        <v>0</v>
      </c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20.100000000000001" customHeight="1" x14ac:dyDescent="0.25">
      <c r="A168" s="47" t="s">
        <v>39</v>
      </c>
      <c r="B168" s="16">
        <f>+E168+F168+I168</f>
        <v>290</v>
      </c>
      <c r="C168" s="13">
        <v>0</v>
      </c>
      <c r="D168" s="14">
        <v>0</v>
      </c>
      <c r="E168" s="13">
        <v>0</v>
      </c>
      <c r="F168" s="36">
        <v>290</v>
      </c>
      <c r="G168" s="13">
        <v>0</v>
      </c>
      <c r="H168" s="13">
        <v>0</v>
      </c>
      <c r="I168" s="14">
        <v>0</v>
      </c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27" customHeight="1" x14ac:dyDescent="0.25">
      <c r="A169" s="46" t="s">
        <v>17</v>
      </c>
      <c r="B169" s="18">
        <f t="shared" ref="B169:I169" si="51">SUM(B170:B173)</f>
        <v>576.24</v>
      </c>
      <c r="C169" s="18">
        <f t="shared" si="51"/>
        <v>1</v>
      </c>
      <c r="D169" s="29">
        <f t="shared" si="51"/>
        <v>1</v>
      </c>
      <c r="E169" s="18">
        <f t="shared" si="51"/>
        <v>104</v>
      </c>
      <c r="F169" s="29">
        <f t="shared" si="51"/>
        <v>330.44</v>
      </c>
      <c r="G169" s="16">
        <f t="shared" ref="G169" si="52">SUM(G170:G173)</f>
        <v>4</v>
      </c>
      <c r="H169" s="18">
        <f t="shared" si="51"/>
        <v>4</v>
      </c>
      <c r="I169" s="29">
        <f t="shared" si="51"/>
        <v>141.80000000000001</v>
      </c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20.100000000000001" customHeight="1" x14ac:dyDescent="0.25">
      <c r="A170" s="47" t="s">
        <v>13</v>
      </c>
      <c r="B170" s="18">
        <f t="shared" ref="B170" si="53">+E170+F170+I170</f>
        <v>189.24</v>
      </c>
      <c r="C170" s="2">
        <v>1</v>
      </c>
      <c r="D170" s="2">
        <v>1</v>
      </c>
      <c r="E170" s="2">
        <v>104</v>
      </c>
      <c r="F170" s="2">
        <v>34.44</v>
      </c>
      <c r="G170" s="2">
        <v>2</v>
      </c>
      <c r="H170" s="2">
        <v>2</v>
      </c>
      <c r="I170" s="28">
        <v>50.8</v>
      </c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20.100000000000001" customHeight="1" x14ac:dyDescent="0.25">
      <c r="A171" s="47" t="s">
        <v>32</v>
      </c>
      <c r="B171" s="18">
        <f>+E171+F171+I171</f>
        <v>322</v>
      </c>
      <c r="C171" s="2">
        <v>0</v>
      </c>
      <c r="D171" s="2">
        <v>0</v>
      </c>
      <c r="E171" s="2">
        <v>0</v>
      </c>
      <c r="F171" s="2">
        <v>231</v>
      </c>
      <c r="G171" s="2">
        <v>2</v>
      </c>
      <c r="H171" s="2">
        <v>2</v>
      </c>
      <c r="I171" s="28">
        <v>91</v>
      </c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20.100000000000001" customHeight="1" x14ac:dyDescent="0.25">
      <c r="A172" s="47" t="s">
        <v>31</v>
      </c>
      <c r="B172" s="18">
        <f>+E172+F172+I172</f>
        <v>29</v>
      </c>
      <c r="C172" s="2">
        <v>0</v>
      </c>
      <c r="D172" s="2">
        <v>0</v>
      </c>
      <c r="E172" s="2">
        <v>0</v>
      </c>
      <c r="F172" s="2">
        <v>29</v>
      </c>
      <c r="G172" s="2">
        <v>0</v>
      </c>
      <c r="H172" s="2">
        <v>0</v>
      </c>
      <c r="I172" s="28">
        <v>0</v>
      </c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20.100000000000001" customHeight="1" x14ac:dyDescent="0.25">
      <c r="A173" s="48" t="s">
        <v>39</v>
      </c>
      <c r="B173" s="18">
        <f>+E173+F173+I173</f>
        <v>36</v>
      </c>
      <c r="C173" s="18">
        <v>0</v>
      </c>
      <c r="D173" s="29">
        <v>0</v>
      </c>
      <c r="E173" s="18">
        <v>0</v>
      </c>
      <c r="F173" s="40">
        <v>36</v>
      </c>
      <c r="G173" s="18">
        <v>0</v>
      </c>
      <c r="H173" s="18">
        <v>0</v>
      </c>
      <c r="I173" s="29">
        <v>0</v>
      </c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18.95" customHeight="1" x14ac:dyDescent="0.25">
      <c r="A174" s="46" t="s">
        <v>34</v>
      </c>
      <c r="B174" s="18">
        <f>SUM(B175:B178)</f>
        <v>2851</v>
      </c>
      <c r="C174" s="19">
        <f>SUM(C175:C178)</f>
        <v>2</v>
      </c>
      <c r="D174" s="60">
        <f t="shared" ref="D174:I174" si="54">SUM(D175:D178)</f>
        <v>5</v>
      </c>
      <c r="E174" s="32">
        <f>SUM(E175:E178)</f>
        <v>1145</v>
      </c>
      <c r="F174" s="29">
        <f>SUM(F175:F178)</f>
        <v>4</v>
      </c>
      <c r="G174" s="16">
        <f t="shared" si="54"/>
        <v>6</v>
      </c>
      <c r="H174" s="16">
        <f t="shared" si="54"/>
        <v>15</v>
      </c>
      <c r="I174" s="17">
        <f t="shared" si="54"/>
        <v>1702</v>
      </c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20.100000000000001" customHeight="1" x14ac:dyDescent="0.25">
      <c r="A175" s="47" t="s">
        <v>13</v>
      </c>
      <c r="B175" s="18">
        <f t="shared" ref="B175" si="55">+E175+F175+I175</f>
        <v>1667</v>
      </c>
      <c r="C175" s="2">
        <v>0</v>
      </c>
      <c r="D175" s="2">
        <v>0</v>
      </c>
      <c r="E175" s="2">
        <v>0</v>
      </c>
      <c r="F175" s="2">
        <v>4</v>
      </c>
      <c r="G175" s="2">
        <v>4</v>
      </c>
      <c r="H175" s="2">
        <v>13</v>
      </c>
      <c r="I175" s="28">
        <v>1663</v>
      </c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20.100000000000001" customHeight="1" x14ac:dyDescent="0.25">
      <c r="A176" s="47" t="s">
        <v>32</v>
      </c>
      <c r="B176" s="18">
        <f>+E176+F176+I176</f>
        <v>39</v>
      </c>
      <c r="C176" s="2">
        <v>0</v>
      </c>
      <c r="D176" s="2">
        <v>0</v>
      </c>
      <c r="E176" s="2">
        <v>0</v>
      </c>
      <c r="F176" s="2">
        <v>0</v>
      </c>
      <c r="G176" s="2">
        <v>2</v>
      </c>
      <c r="H176" s="2">
        <v>2</v>
      </c>
      <c r="I176" s="28">
        <v>39</v>
      </c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ht="20.100000000000001" customHeight="1" x14ac:dyDescent="0.25">
      <c r="A177" s="47" t="s">
        <v>31</v>
      </c>
      <c r="B177" s="18">
        <f>+E177+F177+I177</f>
        <v>0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8">
        <v>0</v>
      </c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ht="20.100000000000001" customHeight="1" x14ac:dyDescent="0.25">
      <c r="A178" s="47" t="s">
        <v>39</v>
      </c>
      <c r="B178" s="18">
        <f>+E178+F178+I178</f>
        <v>1145</v>
      </c>
      <c r="C178" s="41">
        <v>2</v>
      </c>
      <c r="D178" s="36">
        <v>5</v>
      </c>
      <c r="E178" s="41">
        <v>1145</v>
      </c>
      <c r="F178" s="14">
        <v>0</v>
      </c>
      <c r="G178" s="13">
        <v>0</v>
      </c>
      <c r="H178" s="13">
        <v>0</v>
      </c>
      <c r="I178" s="14">
        <v>0</v>
      </c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ht="28.5" customHeight="1" x14ac:dyDescent="0.25">
      <c r="A179" s="44" t="s">
        <v>25</v>
      </c>
      <c r="B179" s="18">
        <f>B180+B226</f>
        <v>606952</v>
      </c>
      <c r="C179" s="16">
        <f t="shared" ref="C179:I179" si="56">+C226+C180</f>
        <v>6073</v>
      </c>
      <c r="D179" s="17">
        <f t="shared" si="56"/>
        <v>6934</v>
      </c>
      <c r="E179" s="16">
        <f t="shared" si="56"/>
        <v>390434</v>
      </c>
      <c r="F179" s="17">
        <f t="shared" si="56"/>
        <v>158506</v>
      </c>
      <c r="G179" s="16">
        <f t="shared" si="56"/>
        <v>4608</v>
      </c>
      <c r="H179" s="16">
        <f t="shared" si="56"/>
        <v>6038</v>
      </c>
      <c r="I179" s="17">
        <f t="shared" si="56"/>
        <v>58012</v>
      </c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ht="27" customHeight="1" x14ac:dyDescent="0.25">
      <c r="A180" s="45" t="s">
        <v>26</v>
      </c>
      <c r="B180" s="18">
        <f>B181+B186+B191+B197+B202+B206+B211+B216+B221</f>
        <v>256225</v>
      </c>
      <c r="C180" s="18">
        <f t="shared" ref="C180:I180" si="57">C181+C186+C191+C197+C202+C206+C211+C216+C221</f>
        <v>2015</v>
      </c>
      <c r="D180" s="18">
        <f t="shared" si="57"/>
        <v>2799</v>
      </c>
      <c r="E180" s="18">
        <f t="shared" si="57"/>
        <v>164661</v>
      </c>
      <c r="F180" s="18">
        <f t="shared" si="57"/>
        <v>65650</v>
      </c>
      <c r="G180" s="18">
        <f t="shared" si="57"/>
        <v>1357</v>
      </c>
      <c r="H180" s="18">
        <f t="shared" si="57"/>
        <v>2666</v>
      </c>
      <c r="I180" s="29">
        <f t="shared" si="57"/>
        <v>25914</v>
      </c>
      <c r="K180" s="10"/>
      <c r="L180" s="70"/>
      <c r="M180" s="70"/>
      <c r="N180" s="70"/>
      <c r="O180" s="10"/>
      <c r="P180" s="10"/>
      <c r="Q180" s="10"/>
      <c r="R180" s="10"/>
      <c r="S180" s="10"/>
      <c r="T180" s="10"/>
      <c r="U180" s="10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ht="27" customHeight="1" x14ac:dyDescent="0.25">
      <c r="A181" s="46" t="s">
        <v>12</v>
      </c>
      <c r="B181" s="18">
        <f>SUM(B182:B185)</f>
        <v>146357</v>
      </c>
      <c r="C181" s="18">
        <f>SUM(C182:C185)</f>
        <v>1820</v>
      </c>
      <c r="D181" s="29">
        <f t="shared" ref="D181:I181" si="58">SUM(D182:D185)</f>
        <v>1820</v>
      </c>
      <c r="E181" s="18">
        <f t="shared" si="58"/>
        <v>112317</v>
      </c>
      <c r="F181" s="29">
        <f t="shared" si="58"/>
        <v>19550</v>
      </c>
      <c r="G181" s="18">
        <f t="shared" si="58"/>
        <v>1196</v>
      </c>
      <c r="H181" s="18">
        <f t="shared" si="58"/>
        <v>1196</v>
      </c>
      <c r="I181" s="29">
        <f t="shared" si="58"/>
        <v>14490</v>
      </c>
      <c r="K181" s="10"/>
      <c r="L181" s="70"/>
      <c r="M181" s="10"/>
      <c r="N181" s="10"/>
      <c r="O181" s="10"/>
      <c r="P181" s="10"/>
      <c r="Q181" s="10"/>
      <c r="R181" s="10"/>
      <c r="S181" s="10"/>
      <c r="T181" s="10"/>
      <c r="U181" s="10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ht="20.100000000000001" customHeight="1" x14ac:dyDescent="0.25">
      <c r="A182" s="47" t="s">
        <v>13</v>
      </c>
      <c r="B182" s="32">
        <f>+E182+F182+I182</f>
        <v>47148</v>
      </c>
      <c r="C182" s="13">
        <v>493</v>
      </c>
      <c r="D182" s="14">
        <v>493</v>
      </c>
      <c r="E182" s="13">
        <v>39003</v>
      </c>
      <c r="F182" s="14">
        <v>1080</v>
      </c>
      <c r="G182" s="13">
        <v>398</v>
      </c>
      <c r="H182" s="13">
        <v>398</v>
      </c>
      <c r="I182" s="14">
        <v>7065</v>
      </c>
      <c r="K182" s="10"/>
      <c r="L182" s="70"/>
      <c r="M182" s="10"/>
      <c r="N182" s="10"/>
      <c r="O182" s="10"/>
      <c r="P182" s="10"/>
      <c r="Q182" s="10"/>
      <c r="R182" s="10"/>
      <c r="S182" s="10"/>
      <c r="T182" s="10"/>
      <c r="U182" s="10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ht="20.100000000000001" customHeight="1" x14ac:dyDescent="0.25">
      <c r="A183" s="47" t="s">
        <v>32</v>
      </c>
      <c r="B183" s="18">
        <f>+E183+F183+I183</f>
        <v>24296</v>
      </c>
      <c r="C183" s="13">
        <v>283</v>
      </c>
      <c r="D183" s="14">
        <v>283</v>
      </c>
      <c r="E183" s="13">
        <v>17270</v>
      </c>
      <c r="F183" s="14">
        <v>5138</v>
      </c>
      <c r="G183" s="13">
        <v>275</v>
      </c>
      <c r="H183" s="13">
        <v>275</v>
      </c>
      <c r="I183" s="14">
        <v>1888</v>
      </c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ht="20.100000000000001" customHeight="1" x14ac:dyDescent="0.25">
      <c r="A184" s="47" t="s">
        <v>31</v>
      </c>
      <c r="B184" s="18">
        <f>+E184+F184+I184</f>
        <v>17573</v>
      </c>
      <c r="C184" s="13">
        <v>256</v>
      </c>
      <c r="D184" s="14">
        <v>256</v>
      </c>
      <c r="E184" s="13">
        <v>11116</v>
      </c>
      <c r="F184" s="68">
        <v>5089</v>
      </c>
      <c r="G184" s="13">
        <v>179</v>
      </c>
      <c r="H184" s="13">
        <v>179</v>
      </c>
      <c r="I184" s="14">
        <v>1368</v>
      </c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ht="20.100000000000001" customHeight="1" x14ac:dyDescent="0.25">
      <c r="A185" s="47" t="s">
        <v>39</v>
      </c>
      <c r="B185" s="18">
        <f>+E185+F185+I185</f>
        <v>57340</v>
      </c>
      <c r="C185" s="41">
        <v>788</v>
      </c>
      <c r="D185" s="40">
        <v>788</v>
      </c>
      <c r="E185" s="39">
        <v>44928</v>
      </c>
      <c r="F185" s="40">
        <v>8243</v>
      </c>
      <c r="G185" s="41">
        <v>344</v>
      </c>
      <c r="H185" s="41">
        <v>344</v>
      </c>
      <c r="I185" s="40">
        <v>4169</v>
      </c>
      <c r="K185" s="72"/>
      <c r="L185" s="72"/>
      <c r="M185" s="73"/>
      <c r="N185" s="73"/>
      <c r="O185" s="74"/>
      <c r="P185" s="74"/>
      <c r="Q185" s="74"/>
      <c r="R185" s="10"/>
      <c r="S185" s="10"/>
      <c r="T185" s="10"/>
      <c r="U185" s="10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ht="27" customHeight="1" x14ac:dyDescent="0.25">
      <c r="A186" s="46" t="s">
        <v>20</v>
      </c>
      <c r="B186" s="18">
        <f>SUM(B187:B190)</f>
        <v>16045</v>
      </c>
      <c r="C186" s="18">
        <f t="shared" ref="C186:I186" si="59">SUM(C187:C190)</f>
        <v>80</v>
      </c>
      <c r="D186" s="29">
        <f t="shared" si="59"/>
        <v>160</v>
      </c>
      <c r="E186" s="18">
        <f t="shared" si="59"/>
        <v>11604</v>
      </c>
      <c r="F186" s="29">
        <f t="shared" si="59"/>
        <v>2793</v>
      </c>
      <c r="G186" s="18">
        <f t="shared" si="59"/>
        <v>42</v>
      </c>
      <c r="H186" s="18">
        <f t="shared" si="59"/>
        <v>84</v>
      </c>
      <c r="I186" s="29">
        <f t="shared" si="59"/>
        <v>1648</v>
      </c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ht="20.100000000000001" customHeight="1" x14ac:dyDescent="0.25">
      <c r="A187" s="47" t="s">
        <v>13</v>
      </c>
      <c r="B187" s="18">
        <f>+E187+F187+I187</f>
        <v>6269</v>
      </c>
      <c r="C187" s="13">
        <v>20</v>
      </c>
      <c r="D187" s="14">
        <v>40</v>
      </c>
      <c r="E187" s="13">
        <v>5130</v>
      </c>
      <c r="F187" s="14">
        <v>92</v>
      </c>
      <c r="G187" s="13">
        <v>19</v>
      </c>
      <c r="H187" s="13">
        <v>38</v>
      </c>
      <c r="I187" s="14">
        <v>1047</v>
      </c>
      <c r="K187" s="10"/>
      <c r="L187" s="10"/>
      <c r="M187" s="10"/>
      <c r="N187" s="70"/>
      <c r="O187" s="10"/>
      <c r="P187" s="10"/>
      <c r="Q187" s="10"/>
      <c r="R187" s="10"/>
      <c r="S187" s="10"/>
      <c r="T187" s="10"/>
      <c r="U187" s="10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ht="20.100000000000001" customHeight="1" x14ac:dyDescent="0.25">
      <c r="A188" s="47" t="s">
        <v>32</v>
      </c>
      <c r="B188" s="18">
        <f>+E188+F188+I188</f>
        <v>3858</v>
      </c>
      <c r="C188" s="13">
        <v>26</v>
      </c>
      <c r="D188" s="14">
        <v>52</v>
      </c>
      <c r="E188" s="13">
        <v>2964</v>
      </c>
      <c r="F188" s="14">
        <v>520</v>
      </c>
      <c r="G188" s="13">
        <v>17</v>
      </c>
      <c r="H188" s="13">
        <v>34</v>
      </c>
      <c r="I188" s="14">
        <v>374</v>
      </c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ht="20.100000000000001" customHeight="1" x14ac:dyDescent="0.25">
      <c r="A189" s="47" t="s">
        <v>31</v>
      </c>
      <c r="B189" s="18">
        <f>+E189+F189+I189</f>
        <v>1186</v>
      </c>
      <c r="C189" s="13">
        <v>7</v>
      </c>
      <c r="D189" s="14">
        <v>14</v>
      </c>
      <c r="E189" s="13">
        <v>602</v>
      </c>
      <c r="F189" s="14">
        <v>560</v>
      </c>
      <c r="G189" s="13">
        <v>1</v>
      </c>
      <c r="H189" s="13">
        <v>2</v>
      </c>
      <c r="I189" s="14">
        <v>24</v>
      </c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ht="20.100000000000001" customHeight="1" x14ac:dyDescent="0.25">
      <c r="A190" s="47" t="s">
        <v>39</v>
      </c>
      <c r="B190" s="18">
        <f>+E190+F190+I190</f>
        <v>4732</v>
      </c>
      <c r="C190" s="41">
        <v>27</v>
      </c>
      <c r="D190" s="36">
        <v>54</v>
      </c>
      <c r="E190" s="41">
        <v>2908</v>
      </c>
      <c r="F190" s="36">
        <v>1621</v>
      </c>
      <c r="G190" s="41">
        <v>5</v>
      </c>
      <c r="H190" s="41">
        <v>10</v>
      </c>
      <c r="I190" s="53">
        <v>203</v>
      </c>
      <c r="K190" s="74"/>
      <c r="L190" s="74"/>
      <c r="M190" s="74"/>
      <c r="N190" s="74"/>
      <c r="O190" s="74"/>
      <c r="P190" s="74"/>
      <c r="Q190" s="74"/>
      <c r="R190" s="10"/>
      <c r="S190" s="10"/>
      <c r="T190" s="10"/>
      <c r="U190" s="10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ht="27" customHeight="1" x14ac:dyDescent="0.25">
      <c r="A191" s="46" t="s">
        <v>33</v>
      </c>
      <c r="B191" s="18">
        <f>SUM(B192:B195)</f>
        <v>64923</v>
      </c>
      <c r="C191" s="18">
        <f t="shared" ref="C191:I191" si="60">SUM(C192:C195)</f>
        <v>105</v>
      </c>
      <c r="D191" s="29">
        <f t="shared" si="60"/>
        <v>766</v>
      </c>
      <c r="E191" s="18">
        <f t="shared" si="60"/>
        <v>32460</v>
      </c>
      <c r="F191" s="29">
        <f t="shared" si="60"/>
        <v>26716</v>
      </c>
      <c r="G191" s="18">
        <f t="shared" si="60"/>
        <v>85</v>
      </c>
      <c r="H191" s="18">
        <f t="shared" si="60"/>
        <v>1089</v>
      </c>
      <c r="I191" s="29">
        <f t="shared" si="60"/>
        <v>5747</v>
      </c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ht="20.100000000000001" customHeight="1" x14ac:dyDescent="0.25">
      <c r="A192" s="47" t="s">
        <v>13</v>
      </c>
      <c r="B192" s="18">
        <f t="shared" ref="B192:B201" si="61">+E192+F192+I192</f>
        <v>12061</v>
      </c>
      <c r="C192" s="13">
        <v>25</v>
      </c>
      <c r="D192" s="14">
        <v>183</v>
      </c>
      <c r="E192" s="13">
        <v>4548</v>
      </c>
      <c r="F192" s="14">
        <v>7301</v>
      </c>
      <c r="G192" s="13">
        <v>2</v>
      </c>
      <c r="H192" s="13">
        <v>64</v>
      </c>
      <c r="I192" s="14">
        <v>212</v>
      </c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ht="20.100000000000001" customHeight="1" x14ac:dyDescent="0.25">
      <c r="A193" s="47" t="s">
        <v>32</v>
      </c>
      <c r="B193" s="18">
        <f t="shared" si="61"/>
        <v>17418</v>
      </c>
      <c r="C193" s="13">
        <v>18</v>
      </c>
      <c r="D193" s="14">
        <v>144</v>
      </c>
      <c r="E193" s="13">
        <v>9467</v>
      </c>
      <c r="F193" s="14">
        <v>5477</v>
      </c>
      <c r="G193" s="13">
        <v>50</v>
      </c>
      <c r="H193" s="13">
        <v>720</v>
      </c>
      <c r="I193" s="14">
        <v>2474</v>
      </c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ht="20.100000000000001" customHeight="1" x14ac:dyDescent="0.25">
      <c r="A194" s="47" t="s">
        <v>31</v>
      </c>
      <c r="B194" s="18">
        <f t="shared" si="61"/>
        <v>9765</v>
      </c>
      <c r="C194" s="13">
        <v>17</v>
      </c>
      <c r="D194" s="14">
        <v>93</v>
      </c>
      <c r="E194" s="13">
        <v>2377</v>
      </c>
      <c r="F194" s="14">
        <v>7130</v>
      </c>
      <c r="G194" s="13">
        <v>5</v>
      </c>
      <c r="H194" s="13">
        <v>46</v>
      </c>
      <c r="I194" s="14">
        <v>258</v>
      </c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ht="20.100000000000001" customHeight="1" x14ac:dyDescent="0.25">
      <c r="A195" s="47" t="s">
        <v>39</v>
      </c>
      <c r="B195" s="18">
        <f t="shared" si="61"/>
        <v>25679</v>
      </c>
      <c r="C195" s="41">
        <v>45</v>
      </c>
      <c r="D195" s="36">
        <v>346</v>
      </c>
      <c r="E195" s="39">
        <v>16068</v>
      </c>
      <c r="F195" s="39">
        <v>6808</v>
      </c>
      <c r="G195" s="41">
        <v>28</v>
      </c>
      <c r="H195" s="41">
        <v>259</v>
      </c>
      <c r="I195" s="40">
        <v>2803</v>
      </c>
      <c r="K195" s="74"/>
      <c r="L195" s="74"/>
      <c r="M195" s="74"/>
      <c r="N195" s="74"/>
      <c r="O195" s="74"/>
      <c r="P195" s="74"/>
      <c r="Q195" s="74"/>
      <c r="R195" s="10"/>
      <c r="S195" s="10"/>
      <c r="T195" s="10"/>
      <c r="U195" s="10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ht="20.100000000000001" customHeight="1" x14ac:dyDescent="0.25">
      <c r="A196" s="45" t="s">
        <v>54</v>
      </c>
      <c r="B196" s="18"/>
      <c r="C196" s="41"/>
      <c r="D196" s="36"/>
      <c r="E196" s="39"/>
      <c r="F196" s="40"/>
      <c r="G196" s="41"/>
      <c r="H196" s="41"/>
      <c r="I196" s="40"/>
      <c r="K196" s="74"/>
      <c r="L196" s="74"/>
      <c r="M196" s="74"/>
      <c r="N196" s="74"/>
      <c r="O196" s="74"/>
      <c r="P196" s="74"/>
      <c r="Q196" s="74"/>
      <c r="R196" s="10"/>
      <c r="S196" s="10"/>
      <c r="T196" s="10"/>
      <c r="U196" s="10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ht="27" customHeight="1" x14ac:dyDescent="0.25">
      <c r="A197" s="46" t="s">
        <v>14</v>
      </c>
      <c r="B197" s="18">
        <f>SUM(B198:B201)</f>
        <v>4745</v>
      </c>
      <c r="C197" s="18">
        <f t="shared" ref="C197:I197" si="62">SUM(C198:C201)</f>
        <v>4</v>
      </c>
      <c r="D197" s="29">
        <f t="shared" si="62"/>
        <v>17</v>
      </c>
      <c r="E197" s="18">
        <f t="shared" si="62"/>
        <v>2145</v>
      </c>
      <c r="F197" s="29">
        <f>SUM(F198:F201)</f>
        <v>730</v>
      </c>
      <c r="G197" s="18">
        <f t="shared" si="62"/>
        <v>12</v>
      </c>
      <c r="H197" s="18">
        <f t="shared" si="62"/>
        <v>141</v>
      </c>
      <c r="I197" s="29">
        <f t="shared" si="62"/>
        <v>1870</v>
      </c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ht="20.100000000000001" customHeight="1" x14ac:dyDescent="0.25">
      <c r="A198" s="47" t="s">
        <v>13</v>
      </c>
      <c r="B198" s="18">
        <f t="shared" si="61"/>
        <v>1308</v>
      </c>
      <c r="C198" s="13">
        <v>0</v>
      </c>
      <c r="D198" s="14">
        <v>0</v>
      </c>
      <c r="E198" s="13">
        <v>0</v>
      </c>
      <c r="F198" s="14">
        <v>84</v>
      </c>
      <c r="G198" s="13">
        <v>8</v>
      </c>
      <c r="H198" s="13">
        <v>83</v>
      </c>
      <c r="I198" s="14">
        <v>1224</v>
      </c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ht="20.100000000000001" customHeight="1" x14ac:dyDescent="0.25">
      <c r="A199" s="47" t="s">
        <v>32</v>
      </c>
      <c r="B199" s="18">
        <f t="shared" si="61"/>
        <v>294</v>
      </c>
      <c r="C199" s="13">
        <v>1</v>
      </c>
      <c r="D199" s="14">
        <v>1</v>
      </c>
      <c r="E199" s="13">
        <v>102</v>
      </c>
      <c r="F199" s="14">
        <v>132</v>
      </c>
      <c r="G199" s="13">
        <v>1</v>
      </c>
      <c r="H199" s="13">
        <v>6</v>
      </c>
      <c r="I199" s="14">
        <v>60</v>
      </c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ht="20.100000000000001" customHeight="1" x14ac:dyDescent="0.25">
      <c r="A200" s="47" t="s">
        <v>31</v>
      </c>
      <c r="B200" s="18">
        <f t="shared" si="61"/>
        <v>892</v>
      </c>
      <c r="C200" s="13">
        <v>2</v>
      </c>
      <c r="D200" s="14">
        <v>4</v>
      </c>
      <c r="E200" s="13">
        <v>680</v>
      </c>
      <c r="F200" s="14">
        <v>116</v>
      </c>
      <c r="G200" s="13">
        <v>2</v>
      </c>
      <c r="H200" s="13">
        <v>12</v>
      </c>
      <c r="I200" s="14">
        <v>96</v>
      </c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ht="20.100000000000001" customHeight="1" x14ac:dyDescent="0.25">
      <c r="A201" s="47" t="s">
        <v>39</v>
      </c>
      <c r="B201" s="18">
        <f t="shared" si="61"/>
        <v>2251</v>
      </c>
      <c r="C201" s="41">
        <v>1</v>
      </c>
      <c r="D201" s="41">
        <v>12</v>
      </c>
      <c r="E201" s="41">
        <v>1363</v>
      </c>
      <c r="F201" s="36">
        <v>398</v>
      </c>
      <c r="G201" s="41">
        <v>1</v>
      </c>
      <c r="H201" s="41">
        <v>40</v>
      </c>
      <c r="I201" s="53">
        <v>490</v>
      </c>
      <c r="K201" s="74"/>
      <c r="L201" s="74"/>
      <c r="M201" s="74"/>
      <c r="N201" s="74"/>
      <c r="O201" s="74"/>
      <c r="P201" s="74"/>
      <c r="Q201" s="74"/>
      <c r="R201" s="10"/>
      <c r="S201" s="10"/>
      <c r="T201" s="10"/>
      <c r="U201" s="10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ht="27" customHeight="1" x14ac:dyDescent="0.25">
      <c r="A202" s="46" t="s">
        <v>15</v>
      </c>
      <c r="B202" s="18">
        <f t="shared" ref="B202:I202" si="63">SUM(B203:B205)</f>
        <v>17251</v>
      </c>
      <c r="C202" s="18">
        <f t="shared" si="63"/>
        <v>1</v>
      </c>
      <c r="D202" s="29">
        <f t="shared" si="63"/>
        <v>1</v>
      </c>
      <c r="E202" s="18">
        <f t="shared" si="63"/>
        <v>4365</v>
      </c>
      <c r="F202" s="59">
        <f t="shared" si="63"/>
        <v>12886</v>
      </c>
      <c r="G202" s="18">
        <f t="shared" si="63"/>
        <v>0</v>
      </c>
      <c r="H202" s="18">
        <f t="shared" si="63"/>
        <v>0</v>
      </c>
      <c r="I202" s="29">
        <f t="shared" si="63"/>
        <v>0</v>
      </c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ht="20.100000000000001" customHeight="1" x14ac:dyDescent="0.25">
      <c r="A203" s="47" t="s">
        <v>32</v>
      </c>
      <c r="B203" s="18">
        <f>+E203+F203+I203</f>
        <v>4365</v>
      </c>
      <c r="C203" s="13">
        <v>1</v>
      </c>
      <c r="D203" s="14">
        <v>1</v>
      </c>
      <c r="E203" s="13">
        <v>4365</v>
      </c>
      <c r="F203" s="14">
        <v>0</v>
      </c>
      <c r="G203" s="13">
        <v>0</v>
      </c>
      <c r="H203" s="13">
        <v>0</v>
      </c>
      <c r="I203" s="14">
        <v>0</v>
      </c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ht="20.100000000000001" customHeight="1" x14ac:dyDescent="0.25">
      <c r="A204" s="47" t="s">
        <v>31</v>
      </c>
      <c r="B204" s="18">
        <f>+E204+F204+I204</f>
        <v>11223</v>
      </c>
      <c r="C204" s="13">
        <v>0</v>
      </c>
      <c r="D204" s="14">
        <v>0</v>
      </c>
      <c r="E204" s="13">
        <v>0</v>
      </c>
      <c r="F204" s="14">
        <v>11223</v>
      </c>
      <c r="G204" s="13">
        <v>0</v>
      </c>
      <c r="H204" s="13">
        <v>0</v>
      </c>
      <c r="I204" s="14">
        <v>0</v>
      </c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ht="20.100000000000001" customHeight="1" x14ac:dyDescent="0.25">
      <c r="A205" s="47" t="s">
        <v>39</v>
      </c>
      <c r="B205" s="18">
        <f>+E205+F205+I205</f>
        <v>1663</v>
      </c>
      <c r="C205" s="13">
        <v>0</v>
      </c>
      <c r="D205" s="14">
        <v>0</v>
      </c>
      <c r="E205" s="13">
        <v>0</v>
      </c>
      <c r="F205" s="36">
        <v>1663</v>
      </c>
      <c r="G205" s="13">
        <v>0</v>
      </c>
      <c r="H205" s="13">
        <v>0</v>
      </c>
      <c r="I205" s="14">
        <v>0</v>
      </c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ht="27" customHeight="1" x14ac:dyDescent="0.25">
      <c r="A206" s="46" t="s">
        <v>27</v>
      </c>
      <c r="B206" s="18">
        <f>SUM(B207:B210)</f>
        <v>730</v>
      </c>
      <c r="C206" s="18">
        <f>SUM(C207:C210)</f>
        <v>1</v>
      </c>
      <c r="D206" s="29">
        <f>SUM(D207:D210)</f>
        <v>1</v>
      </c>
      <c r="E206" s="18">
        <f>SUM(E207:E210)</f>
        <v>123</v>
      </c>
      <c r="F206" s="29">
        <f t="shared" ref="F206:I206" si="64">SUM(F207:F210)</f>
        <v>443</v>
      </c>
      <c r="G206" s="18">
        <f t="shared" si="64"/>
        <v>3</v>
      </c>
      <c r="H206" s="18">
        <f t="shared" si="64"/>
        <v>10</v>
      </c>
      <c r="I206" s="29">
        <f t="shared" si="64"/>
        <v>164</v>
      </c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20.100000000000001" customHeight="1" x14ac:dyDescent="0.25">
      <c r="A207" s="47" t="s">
        <v>13</v>
      </c>
      <c r="B207" s="18">
        <f>+E207+F207+I207</f>
        <v>61</v>
      </c>
      <c r="C207" s="13">
        <v>0</v>
      </c>
      <c r="D207" s="14">
        <v>0</v>
      </c>
      <c r="E207" s="13">
        <v>0</v>
      </c>
      <c r="F207" s="14">
        <v>61</v>
      </c>
      <c r="G207" s="13">
        <v>0</v>
      </c>
      <c r="H207" s="13">
        <v>0</v>
      </c>
      <c r="I207" s="14">
        <v>0</v>
      </c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ht="20.100000000000001" customHeight="1" x14ac:dyDescent="0.25">
      <c r="A208" s="47" t="s">
        <v>32</v>
      </c>
      <c r="B208" s="18">
        <f>+E208+F208+I208</f>
        <v>230</v>
      </c>
      <c r="C208" s="13">
        <v>0</v>
      </c>
      <c r="D208" s="14">
        <v>0</v>
      </c>
      <c r="E208" s="13">
        <v>0</v>
      </c>
      <c r="F208" s="14">
        <v>171</v>
      </c>
      <c r="G208" s="13">
        <v>2</v>
      </c>
      <c r="H208" s="13">
        <v>5</v>
      </c>
      <c r="I208" s="14">
        <v>59</v>
      </c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ht="20.100000000000001" customHeight="1" x14ac:dyDescent="0.25">
      <c r="A209" s="47" t="s">
        <v>31</v>
      </c>
      <c r="B209" s="18">
        <f>+E209+F209+I209</f>
        <v>193</v>
      </c>
      <c r="C209" s="13">
        <v>1</v>
      </c>
      <c r="D209" s="14">
        <v>1</v>
      </c>
      <c r="E209" s="13">
        <v>123</v>
      </c>
      <c r="F209" s="14">
        <v>70</v>
      </c>
      <c r="G209" s="13">
        <v>0</v>
      </c>
      <c r="H209" s="13">
        <v>0</v>
      </c>
      <c r="I209" s="14">
        <v>0</v>
      </c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ht="20.100000000000001" customHeight="1" x14ac:dyDescent="0.25">
      <c r="A210" s="47" t="s">
        <v>39</v>
      </c>
      <c r="B210" s="18">
        <f>+E210+F210+I210</f>
        <v>246</v>
      </c>
      <c r="C210" s="13">
        <v>0</v>
      </c>
      <c r="D210" s="14">
        <v>0</v>
      </c>
      <c r="E210" s="13">
        <v>0</v>
      </c>
      <c r="F210" s="14">
        <v>141</v>
      </c>
      <c r="G210" s="41">
        <v>1</v>
      </c>
      <c r="H210" s="41">
        <v>5</v>
      </c>
      <c r="I210" s="53">
        <v>105</v>
      </c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ht="27" customHeight="1" x14ac:dyDescent="0.25">
      <c r="A211" s="46" t="s">
        <v>16</v>
      </c>
      <c r="B211" s="18">
        <f t="shared" ref="B211:I211" si="65">SUM(B212:B215)</f>
        <v>4324</v>
      </c>
      <c r="C211" s="16">
        <f t="shared" si="65"/>
        <v>2</v>
      </c>
      <c r="D211" s="17">
        <f t="shared" si="65"/>
        <v>32</v>
      </c>
      <c r="E211" s="16">
        <f t="shared" si="65"/>
        <v>824</v>
      </c>
      <c r="F211" s="17">
        <f t="shared" si="65"/>
        <v>1951</v>
      </c>
      <c r="G211" s="32">
        <f t="shared" si="65"/>
        <v>12</v>
      </c>
      <c r="H211" s="32">
        <f t="shared" si="65"/>
        <v>130</v>
      </c>
      <c r="I211" s="38">
        <f t="shared" si="65"/>
        <v>1549</v>
      </c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ht="20.100000000000001" customHeight="1" x14ac:dyDescent="0.25">
      <c r="A212" s="47" t="s">
        <v>13</v>
      </c>
      <c r="B212" s="18">
        <f>+E212+F212+I212</f>
        <v>2416</v>
      </c>
      <c r="C212" s="39">
        <v>2</v>
      </c>
      <c r="D212" s="40">
        <v>32</v>
      </c>
      <c r="E212" s="39">
        <v>824</v>
      </c>
      <c r="F212" s="40">
        <v>459</v>
      </c>
      <c r="G212" s="13">
        <v>6</v>
      </c>
      <c r="H212" s="13">
        <v>73</v>
      </c>
      <c r="I212" s="14">
        <v>1133</v>
      </c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ht="20.100000000000001" customHeight="1" x14ac:dyDescent="0.25">
      <c r="A213" s="47" t="s">
        <v>32</v>
      </c>
      <c r="B213" s="18">
        <f>+E213+F213+I213</f>
        <v>1198</v>
      </c>
      <c r="C213" s="13">
        <v>0</v>
      </c>
      <c r="D213" s="14">
        <v>0</v>
      </c>
      <c r="E213" s="13">
        <v>0</v>
      </c>
      <c r="F213" s="14">
        <v>1190</v>
      </c>
      <c r="G213" s="13">
        <v>3</v>
      </c>
      <c r="H213" s="13">
        <v>14</v>
      </c>
      <c r="I213" s="14">
        <v>8</v>
      </c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ht="20.100000000000001" customHeight="1" x14ac:dyDescent="0.25">
      <c r="A214" s="47" t="s">
        <v>31</v>
      </c>
      <c r="B214" s="18">
        <f>+E214+F214+I214</f>
        <v>302</v>
      </c>
      <c r="C214" s="13">
        <v>0</v>
      </c>
      <c r="D214" s="14">
        <v>0</v>
      </c>
      <c r="E214" s="13">
        <v>0</v>
      </c>
      <c r="F214" s="14">
        <v>302</v>
      </c>
      <c r="G214" s="13">
        <v>0</v>
      </c>
      <c r="H214" s="13">
        <v>0</v>
      </c>
      <c r="I214" s="14">
        <v>0</v>
      </c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ht="20.100000000000001" customHeight="1" x14ac:dyDescent="0.25">
      <c r="A215" s="47" t="s">
        <v>39</v>
      </c>
      <c r="B215" s="18">
        <f>+E215+F215+I215</f>
        <v>408</v>
      </c>
      <c r="C215" s="13">
        <v>0</v>
      </c>
      <c r="D215" s="14">
        <v>0</v>
      </c>
      <c r="E215" s="13">
        <v>0</v>
      </c>
      <c r="F215" s="14">
        <v>0</v>
      </c>
      <c r="G215" s="41">
        <v>3</v>
      </c>
      <c r="H215" s="41">
        <v>43</v>
      </c>
      <c r="I215" s="53">
        <v>408</v>
      </c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ht="27" customHeight="1" x14ac:dyDescent="0.25">
      <c r="A216" s="46" t="s">
        <v>17</v>
      </c>
      <c r="B216" s="18">
        <f t="shared" ref="B216:I216" si="66">SUM(B217:B220)</f>
        <v>440</v>
      </c>
      <c r="C216" s="16">
        <f t="shared" si="66"/>
        <v>1</v>
      </c>
      <c r="D216" s="17">
        <f t="shared" si="66"/>
        <v>1</v>
      </c>
      <c r="E216" s="16">
        <f t="shared" si="66"/>
        <v>108</v>
      </c>
      <c r="F216" s="17">
        <f t="shared" si="66"/>
        <v>230</v>
      </c>
      <c r="G216" s="32">
        <f t="shared" si="66"/>
        <v>3</v>
      </c>
      <c r="H216" s="32">
        <f t="shared" si="66"/>
        <v>3</v>
      </c>
      <c r="I216" s="38">
        <f t="shared" si="66"/>
        <v>102</v>
      </c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ht="20.100000000000001" customHeight="1" x14ac:dyDescent="0.25">
      <c r="A217" s="47" t="s">
        <v>13</v>
      </c>
      <c r="B217" s="18">
        <f>+E217+F217+I217</f>
        <v>157</v>
      </c>
      <c r="C217" s="2">
        <v>1</v>
      </c>
      <c r="D217" s="2">
        <v>1</v>
      </c>
      <c r="E217" s="2">
        <v>108</v>
      </c>
      <c r="F217" s="2">
        <v>49</v>
      </c>
      <c r="G217" s="2">
        <v>0</v>
      </c>
      <c r="H217" s="2">
        <v>0</v>
      </c>
      <c r="I217" s="28">
        <v>0</v>
      </c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ht="20.100000000000001" customHeight="1" x14ac:dyDescent="0.25">
      <c r="A218" s="47" t="s">
        <v>32</v>
      </c>
      <c r="B218" s="18">
        <f>+E218+F218+I218</f>
        <v>196</v>
      </c>
      <c r="C218" s="2">
        <v>0</v>
      </c>
      <c r="D218" s="2">
        <v>0</v>
      </c>
      <c r="E218" s="2">
        <v>0</v>
      </c>
      <c r="F218" s="2">
        <v>153</v>
      </c>
      <c r="G218" s="2">
        <v>2</v>
      </c>
      <c r="H218" s="2">
        <v>2</v>
      </c>
      <c r="I218" s="28">
        <v>43</v>
      </c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ht="20.100000000000001" customHeight="1" x14ac:dyDescent="0.25">
      <c r="A219" s="47" t="s">
        <v>31</v>
      </c>
      <c r="B219" s="18">
        <f>+E219+F219+I219</f>
        <v>28</v>
      </c>
      <c r="C219" s="2">
        <v>0</v>
      </c>
      <c r="D219" s="2">
        <v>0</v>
      </c>
      <c r="E219" s="2">
        <v>0</v>
      </c>
      <c r="F219" s="2">
        <v>28</v>
      </c>
      <c r="G219" s="2">
        <v>0</v>
      </c>
      <c r="H219" s="2">
        <v>0</v>
      </c>
      <c r="I219" s="28">
        <v>0</v>
      </c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ht="20.100000000000001" customHeight="1" x14ac:dyDescent="0.25">
      <c r="A220" s="47" t="s">
        <v>39</v>
      </c>
      <c r="B220" s="18">
        <f>+E220+F220+I220</f>
        <v>59</v>
      </c>
      <c r="C220" s="13">
        <v>0</v>
      </c>
      <c r="D220" s="14">
        <v>0</v>
      </c>
      <c r="E220" s="13">
        <v>0</v>
      </c>
      <c r="F220" s="14">
        <v>0</v>
      </c>
      <c r="G220" s="41">
        <v>1</v>
      </c>
      <c r="H220" s="41">
        <v>1</v>
      </c>
      <c r="I220" s="53">
        <v>59</v>
      </c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ht="27" customHeight="1" x14ac:dyDescent="0.25">
      <c r="A221" s="46" t="s">
        <v>18</v>
      </c>
      <c r="B221" s="18">
        <f t="shared" ref="B221:I221" si="67">SUM(B222:B225)</f>
        <v>1410</v>
      </c>
      <c r="C221" s="16">
        <f t="shared" si="67"/>
        <v>1</v>
      </c>
      <c r="D221" s="17">
        <f t="shared" si="67"/>
        <v>1</v>
      </c>
      <c r="E221" s="16">
        <f t="shared" si="67"/>
        <v>715</v>
      </c>
      <c r="F221" s="17">
        <f t="shared" si="67"/>
        <v>351</v>
      </c>
      <c r="G221" s="32">
        <f t="shared" si="67"/>
        <v>4</v>
      </c>
      <c r="H221" s="32">
        <f t="shared" si="67"/>
        <v>13</v>
      </c>
      <c r="I221" s="38">
        <f t="shared" si="67"/>
        <v>344</v>
      </c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ht="20.100000000000001" customHeight="1" x14ac:dyDescent="0.25">
      <c r="A222" s="47" t="s">
        <v>13</v>
      </c>
      <c r="B222" s="18">
        <f>+E222+F222+I222</f>
        <v>89</v>
      </c>
      <c r="C222" s="2">
        <v>0</v>
      </c>
      <c r="D222" s="2">
        <v>0</v>
      </c>
      <c r="E222" s="2">
        <v>0</v>
      </c>
      <c r="F222" s="2">
        <v>89</v>
      </c>
      <c r="G222" s="2">
        <v>0</v>
      </c>
      <c r="H222" s="2">
        <v>0</v>
      </c>
      <c r="I222" s="28">
        <v>0</v>
      </c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ht="20.100000000000001" customHeight="1" x14ac:dyDescent="0.25">
      <c r="A223" s="47" t="s">
        <v>32</v>
      </c>
      <c r="B223" s="18">
        <f>+E223+F223+I223</f>
        <v>894</v>
      </c>
      <c r="C223" s="2">
        <v>1</v>
      </c>
      <c r="D223" s="2">
        <v>1</v>
      </c>
      <c r="E223" s="2">
        <v>715</v>
      </c>
      <c r="F223" s="2">
        <v>167</v>
      </c>
      <c r="G223" s="2">
        <v>1</v>
      </c>
      <c r="H223" s="2">
        <v>1</v>
      </c>
      <c r="I223" s="28">
        <v>12</v>
      </c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ht="20.100000000000001" customHeight="1" x14ac:dyDescent="0.25">
      <c r="A224" s="47" t="s">
        <v>31</v>
      </c>
      <c r="B224" s="18">
        <f>+E224+F224+I224</f>
        <v>284</v>
      </c>
      <c r="C224" s="2">
        <v>0</v>
      </c>
      <c r="D224" s="2">
        <v>0</v>
      </c>
      <c r="E224" s="2">
        <v>0</v>
      </c>
      <c r="F224" s="2">
        <v>95</v>
      </c>
      <c r="G224" s="2">
        <v>2</v>
      </c>
      <c r="H224" s="2">
        <v>11</v>
      </c>
      <c r="I224" s="28">
        <v>189</v>
      </c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ht="20.100000000000001" customHeight="1" x14ac:dyDescent="0.25">
      <c r="A225" s="47" t="s">
        <v>39</v>
      </c>
      <c r="B225" s="18">
        <f>+E225+F225+I225</f>
        <v>143</v>
      </c>
      <c r="C225" s="13">
        <v>0</v>
      </c>
      <c r="D225" s="14">
        <v>0</v>
      </c>
      <c r="E225" s="13">
        <v>0</v>
      </c>
      <c r="F225" s="29">
        <v>0</v>
      </c>
      <c r="G225" s="41">
        <v>1</v>
      </c>
      <c r="H225" s="41">
        <v>1</v>
      </c>
      <c r="I225" s="53">
        <v>143</v>
      </c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x14ac:dyDescent="0.25">
      <c r="A226" s="45" t="s">
        <v>28</v>
      </c>
      <c r="B226" s="18">
        <f>B227+B232+B237+B243+B248+B251+B255+B260+B264+B269</f>
        <v>350727</v>
      </c>
      <c r="C226" s="18">
        <f t="shared" ref="C226:I226" si="68">C227+C232+C237+C243+C248+C251+C255+C260+C264+C269</f>
        <v>4058</v>
      </c>
      <c r="D226" s="18">
        <f t="shared" si="68"/>
        <v>4135</v>
      </c>
      <c r="E226" s="18">
        <f>E227+E232+E237+E243+E248+E251+E255+E260+E264+E269</f>
        <v>225773</v>
      </c>
      <c r="F226" s="18">
        <f>F227+F232+F237+F243+F248+F251+F255+F260+F264+F269</f>
        <v>92856</v>
      </c>
      <c r="G226" s="18">
        <f t="shared" si="68"/>
        <v>3251</v>
      </c>
      <c r="H226" s="18">
        <f t="shared" si="68"/>
        <v>3372</v>
      </c>
      <c r="I226" s="29">
        <f t="shared" si="68"/>
        <v>32098</v>
      </c>
      <c r="K226" s="10"/>
      <c r="L226" s="70"/>
      <c r="M226" s="10"/>
      <c r="N226" s="10"/>
      <c r="O226" s="10"/>
      <c r="P226" s="10"/>
      <c r="Q226" s="10"/>
      <c r="R226" s="10"/>
      <c r="S226" s="10"/>
      <c r="T226" s="10"/>
      <c r="U226" s="10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ht="27" customHeight="1" x14ac:dyDescent="0.25">
      <c r="A227" s="46" t="s">
        <v>12</v>
      </c>
      <c r="B227" s="18">
        <f>SUM(B228:B231)</f>
        <v>309960</v>
      </c>
      <c r="C227" s="18">
        <f>SUM(C228:C231)</f>
        <v>4033</v>
      </c>
      <c r="D227" s="29">
        <f t="shared" ref="D227:I227" si="69">SUM(D228:D231)</f>
        <v>4033</v>
      </c>
      <c r="E227" s="18">
        <f>SUM(E228:E231)</f>
        <v>211144</v>
      </c>
      <c r="F227" s="29">
        <f t="shared" si="69"/>
        <v>69362</v>
      </c>
      <c r="G227" s="18">
        <f t="shared" si="69"/>
        <v>3228</v>
      </c>
      <c r="H227" s="18">
        <f t="shared" si="69"/>
        <v>3216</v>
      </c>
      <c r="I227" s="29">
        <f t="shared" si="69"/>
        <v>29454</v>
      </c>
      <c r="J227" s="70"/>
      <c r="K227" s="70"/>
      <c r="L227" s="70"/>
      <c r="M227" s="70"/>
      <c r="N227" s="10"/>
      <c r="O227" s="10"/>
      <c r="P227" s="10"/>
      <c r="Q227" s="10"/>
      <c r="R227" s="10"/>
      <c r="S227" s="10"/>
      <c r="T227" s="10"/>
      <c r="U227" s="10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ht="20.100000000000001" customHeight="1" x14ac:dyDescent="0.25">
      <c r="A228" s="47" t="s">
        <v>13</v>
      </c>
      <c r="B228" s="18">
        <f>+E228+F228+I228</f>
        <v>55730</v>
      </c>
      <c r="C228" s="2">
        <v>1242</v>
      </c>
      <c r="D228" s="2">
        <v>1242</v>
      </c>
      <c r="E228" s="2">
        <v>46570</v>
      </c>
      <c r="F228" s="2">
        <v>3345</v>
      </c>
      <c r="G228" s="2">
        <v>997</v>
      </c>
      <c r="H228" s="2">
        <v>997</v>
      </c>
      <c r="I228" s="28">
        <v>5815</v>
      </c>
      <c r="K228" s="70"/>
      <c r="L228" s="70"/>
      <c r="M228" s="10"/>
      <c r="N228" s="10"/>
      <c r="O228" s="10"/>
      <c r="P228" s="10"/>
      <c r="Q228" s="10"/>
      <c r="R228" s="10"/>
      <c r="S228" s="10"/>
      <c r="T228" s="10"/>
      <c r="U228" s="10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ht="20.100000000000001" customHeight="1" x14ac:dyDescent="0.25">
      <c r="A229" s="47" t="s">
        <v>32</v>
      </c>
      <c r="B229" s="18">
        <f>+E229+F229+I229</f>
        <v>87264</v>
      </c>
      <c r="C229" s="2">
        <v>967</v>
      </c>
      <c r="D229" s="2">
        <v>967</v>
      </c>
      <c r="E229" s="2">
        <v>50157</v>
      </c>
      <c r="F229" s="2">
        <v>34631</v>
      </c>
      <c r="G229" s="2">
        <v>341</v>
      </c>
      <c r="H229" s="2">
        <v>341</v>
      </c>
      <c r="I229" s="28">
        <v>2476</v>
      </c>
      <c r="K229" s="10"/>
      <c r="L229" s="70"/>
      <c r="M229" s="10"/>
      <c r="N229" s="10"/>
      <c r="O229" s="10"/>
      <c r="P229" s="10"/>
      <c r="Q229" s="10"/>
      <c r="R229" s="10"/>
      <c r="S229" s="10"/>
      <c r="T229" s="10"/>
      <c r="U229" s="10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ht="20.100000000000001" customHeight="1" x14ac:dyDescent="0.25">
      <c r="A230" s="47" t="s">
        <v>31</v>
      </c>
      <c r="B230" s="18">
        <f>+E230+F230+I230</f>
        <v>110104</v>
      </c>
      <c r="C230" s="2">
        <v>1479</v>
      </c>
      <c r="D230" s="2">
        <v>1479</v>
      </c>
      <c r="E230" s="2">
        <v>88230</v>
      </c>
      <c r="F230" s="2">
        <v>20731</v>
      </c>
      <c r="G230" s="2">
        <v>179</v>
      </c>
      <c r="H230" s="2">
        <v>179</v>
      </c>
      <c r="I230" s="28">
        <v>1143</v>
      </c>
      <c r="K230" s="7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ht="20.100000000000001" customHeight="1" x14ac:dyDescent="0.25">
      <c r="A231" s="47" t="s">
        <v>39</v>
      </c>
      <c r="B231" s="31">
        <v>56862</v>
      </c>
      <c r="C231" s="66">
        <v>345</v>
      </c>
      <c r="D231" s="66">
        <v>345</v>
      </c>
      <c r="E231" s="66">
        <v>26187</v>
      </c>
      <c r="F231" s="66">
        <v>10655</v>
      </c>
      <c r="G231" s="66">
        <v>1711</v>
      </c>
      <c r="H231" s="66">
        <v>1699</v>
      </c>
      <c r="I231" s="67">
        <v>20020</v>
      </c>
      <c r="K231" s="10"/>
      <c r="L231" s="10"/>
      <c r="M231" s="70"/>
      <c r="N231" s="10"/>
      <c r="O231" s="10"/>
      <c r="P231" s="10"/>
      <c r="Q231" s="10"/>
      <c r="R231" s="10"/>
      <c r="S231" s="10"/>
      <c r="T231" s="10"/>
      <c r="U231" s="10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ht="20.100000000000001" customHeight="1" x14ac:dyDescent="0.25">
      <c r="A232" s="46" t="s">
        <v>20</v>
      </c>
      <c r="B232" s="18">
        <f>SUM(B233:B236)</f>
        <v>274</v>
      </c>
      <c r="C232" s="18">
        <f>SUM(C233:C236)</f>
        <v>3</v>
      </c>
      <c r="D232" s="29">
        <f t="shared" ref="D232:I232" si="70">SUM(D233:D236)</f>
        <v>6</v>
      </c>
      <c r="E232" s="18">
        <f t="shared" si="70"/>
        <v>138</v>
      </c>
      <c r="F232" s="29">
        <f t="shared" si="70"/>
        <v>136</v>
      </c>
      <c r="G232" s="18">
        <f t="shared" si="70"/>
        <v>0</v>
      </c>
      <c r="H232" s="18">
        <f t="shared" si="70"/>
        <v>0</v>
      </c>
      <c r="I232" s="29">
        <f t="shared" si="70"/>
        <v>0</v>
      </c>
      <c r="K232" s="10"/>
      <c r="L232" s="70"/>
      <c r="M232" s="10"/>
      <c r="N232" s="10"/>
      <c r="O232" s="10"/>
      <c r="P232" s="10"/>
      <c r="Q232" s="10"/>
      <c r="R232" s="10"/>
      <c r="S232" s="10"/>
      <c r="T232" s="10"/>
      <c r="U232" s="10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ht="20.100000000000001" customHeight="1" x14ac:dyDescent="0.25">
      <c r="A233" s="47" t="s">
        <v>13</v>
      </c>
      <c r="B233" s="18">
        <f>+E233+F233+I233</f>
        <v>138</v>
      </c>
      <c r="C233" s="2">
        <v>3</v>
      </c>
      <c r="D233" s="2">
        <v>6</v>
      </c>
      <c r="E233" s="2">
        <v>138</v>
      </c>
      <c r="F233" s="2">
        <v>0</v>
      </c>
      <c r="G233" s="2">
        <v>0</v>
      </c>
      <c r="H233" s="2">
        <v>0</v>
      </c>
      <c r="I233" s="28">
        <v>0</v>
      </c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ht="20.100000000000001" customHeight="1" x14ac:dyDescent="0.25">
      <c r="A234" s="47" t="s">
        <v>32</v>
      </c>
      <c r="B234" s="18">
        <f>+E234+F234+I234</f>
        <v>50</v>
      </c>
      <c r="C234" s="2">
        <v>0</v>
      </c>
      <c r="D234" s="2">
        <v>0</v>
      </c>
      <c r="E234" s="2">
        <v>0</v>
      </c>
      <c r="F234" s="2">
        <v>50</v>
      </c>
      <c r="G234" s="2">
        <v>0</v>
      </c>
      <c r="H234" s="2">
        <v>0</v>
      </c>
      <c r="I234" s="28">
        <v>0</v>
      </c>
      <c r="K234" s="10"/>
      <c r="L234" s="10"/>
      <c r="M234" s="70"/>
      <c r="N234" s="10"/>
      <c r="O234" s="10"/>
      <c r="P234" s="10"/>
      <c r="Q234" s="10"/>
      <c r="R234" s="10"/>
      <c r="S234" s="10"/>
      <c r="T234" s="10"/>
      <c r="U234" s="10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ht="20.100000000000001" customHeight="1" x14ac:dyDescent="0.25">
      <c r="A235" s="47" t="s">
        <v>31</v>
      </c>
      <c r="B235" s="31">
        <f>+E235+F235+I235</f>
        <v>16</v>
      </c>
      <c r="C235" s="2">
        <v>0</v>
      </c>
      <c r="D235" s="2">
        <v>0</v>
      </c>
      <c r="E235" s="2">
        <v>0</v>
      </c>
      <c r="F235" s="2">
        <v>16</v>
      </c>
      <c r="G235" s="2">
        <v>0</v>
      </c>
      <c r="H235" s="2">
        <v>0</v>
      </c>
      <c r="I235" s="28">
        <v>0</v>
      </c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ht="20.100000000000001" customHeight="1" x14ac:dyDescent="0.25">
      <c r="A236" s="47" t="s">
        <v>39</v>
      </c>
      <c r="B236" s="31">
        <v>70</v>
      </c>
      <c r="C236" s="2">
        <v>0</v>
      </c>
      <c r="D236" s="28">
        <v>0</v>
      </c>
      <c r="E236" s="2">
        <v>0</v>
      </c>
      <c r="F236" s="28">
        <v>70</v>
      </c>
      <c r="G236" s="2">
        <v>0</v>
      </c>
      <c r="H236" s="2">
        <v>0</v>
      </c>
      <c r="I236" s="28">
        <v>0</v>
      </c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ht="20.100000000000001" customHeight="1" x14ac:dyDescent="0.25">
      <c r="A237" s="46" t="s">
        <v>33</v>
      </c>
      <c r="B237" s="18">
        <f>SUM(B238:B241)</f>
        <v>3278</v>
      </c>
      <c r="C237" s="18">
        <f>SUM(C238:C241)</f>
        <v>1</v>
      </c>
      <c r="D237" s="29">
        <f t="shared" ref="D237:I237" si="71">SUM(D238:D241)</f>
        <v>11</v>
      </c>
      <c r="E237" s="18">
        <f t="shared" si="71"/>
        <v>588</v>
      </c>
      <c r="F237" s="29">
        <f t="shared" si="71"/>
        <v>2204</v>
      </c>
      <c r="G237" s="18">
        <f t="shared" si="71"/>
        <v>2</v>
      </c>
      <c r="H237" s="18">
        <f t="shared" si="71"/>
        <v>22</v>
      </c>
      <c r="I237" s="29">
        <f t="shared" si="71"/>
        <v>486</v>
      </c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ht="20.100000000000001" customHeight="1" x14ac:dyDescent="0.25">
      <c r="A238" s="47" t="s">
        <v>13</v>
      </c>
      <c r="B238" s="18">
        <f>+E238+F238+I238</f>
        <v>697</v>
      </c>
      <c r="C238" s="2">
        <v>1</v>
      </c>
      <c r="D238" s="2">
        <v>11</v>
      </c>
      <c r="E238" s="2">
        <v>588</v>
      </c>
      <c r="F238" s="2">
        <v>95</v>
      </c>
      <c r="G238" s="2">
        <v>1</v>
      </c>
      <c r="H238" s="2">
        <v>6</v>
      </c>
      <c r="I238" s="28">
        <v>14</v>
      </c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ht="20.100000000000001" customHeight="1" x14ac:dyDescent="0.25">
      <c r="A239" s="47" t="s">
        <v>32</v>
      </c>
      <c r="B239" s="18">
        <f>+E239+F239+I239</f>
        <v>1794</v>
      </c>
      <c r="C239" s="2">
        <v>0</v>
      </c>
      <c r="D239" s="2">
        <v>0</v>
      </c>
      <c r="E239" s="2">
        <v>0</v>
      </c>
      <c r="F239" s="2">
        <v>1794</v>
      </c>
      <c r="G239" s="2">
        <v>0</v>
      </c>
      <c r="H239" s="2">
        <v>0</v>
      </c>
      <c r="I239" s="28">
        <v>0</v>
      </c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ht="20.100000000000001" customHeight="1" x14ac:dyDescent="0.25">
      <c r="A240" s="47" t="s">
        <v>31</v>
      </c>
      <c r="B240" s="18">
        <f>+E240+F240+I240</f>
        <v>315</v>
      </c>
      <c r="C240" s="2">
        <v>0</v>
      </c>
      <c r="D240" s="2">
        <v>0</v>
      </c>
      <c r="E240" s="2">
        <v>0</v>
      </c>
      <c r="F240" s="2">
        <v>315</v>
      </c>
      <c r="G240" s="2">
        <v>0</v>
      </c>
      <c r="H240" s="2">
        <v>0</v>
      </c>
      <c r="I240" s="28">
        <v>0</v>
      </c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ht="20.100000000000001" customHeight="1" x14ac:dyDescent="0.25">
      <c r="A241" s="47" t="s">
        <v>39</v>
      </c>
      <c r="B241" s="31">
        <v>472</v>
      </c>
      <c r="C241" s="2">
        <v>0</v>
      </c>
      <c r="D241" s="28">
        <v>0</v>
      </c>
      <c r="E241" s="2">
        <v>0</v>
      </c>
      <c r="F241" s="28">
        <v>0</v>
      </c>
      <c r="G241" s="64">
        <v>1</v>
      </c>
      <c r="H241" s="64">
        <v>16</v>
      </c>
      <c r="I241" s="62">
        <v>472</v>
      </c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ht="20.100000000000001" customHeight="1" x14ac:dyDescent="0.25">
      <c r="A242" s="45" t="s">
        <v>55</v>
      </c>
      <c r="B242" s="31"/>
      <c r="C242" s="2"/>
      <c r="D242" s="28"/>
      <c r="E242" s="2"/>
      <c r="F242" s="28"/>
      <c r="G242" s="61"/>
      <c r="H242" s="61"/>
      <c r="I242" s="62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ht="27" customHeight="1" x14ac:dyDescent="0.25">
      <c r="A243" s="46" t="s">
        <v>14</v>
      </c>
      <c r="B243" s="18">
        <f>SUM(B244:B247)</f>
        <v>11882</v>
      </c>
      <c r="C243" s="18">
        <f>SUM(C244:C247)</f>
        <v>10</v>
      </c>
      <c r="D243" s="29">
        <f t="shared" ref="D243:I243" si="72">SUM(D244:D247)</f>
        <v>29</v>
      </c>
      <c r="E243" s="18">
        <f t="shared" si="72"/>
        <v>6971</v>
      </c>
      <c r="F243" s="29">
        <f t="shared" si="72"/>
        <v>3658</v>
      </c>
      <c r="G243" s="18">
        <f t="shared" si="72"/>
        <v>11</v>
      </c>
      <c r="H243" s="18">
        <f t="shared" si="72"/>
        <v>70</v>
      </c>
      <c r="I243" s="29">
        <f t="shared" si="72"/>
        <v>1253</v>
      </c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ht="18.95" customHeight="1" x14ac:dyDescent="0.25">
      <c r="A244" s="47" t="s">
        <v>13</v>
      </c>
      <c r="B244" s="18">
        <f>+E244+F244+I244</f>
        <v>1463</v>
      </c>
      <c r="C244" s="2">
        <v>5</v>
      </c>
      <c r="D244" s="2">
        <v>15</v>
      </c>
      <c r="E244" s="2">
        <v>820</v>
      </c>
      <c r="F244" s="2">
        <v>359</v>
      </c>
      <c r="G244" s="2">
        <v>3</v>
      </c>
      <c r="H244" s="2">
        <v>48</v>
      </c>
      <c r="I244" s="28">
        <v>284</v>
      </c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ht="18.95" customHeight="1" x14ac:dyDescent="0.25">
      <c r="A245" s="47" t="s">
        <v>32</v>
      </c>
      <c r="B245" s="18">
        <f>+E245+F245+I245</f>
        <v>2558</v>
      </c>
      <c r="C245" s="2">
        <v>0</v>
      </c>
      <c r="D245" s="2">
        <v>0</v>
      </c>
      <c r="E245" s="2">
        <v>0</v>
      </c>
      <c r="F245" s="2">
        <v>2558</v>
      </c>
      <c r="G245" s="2">
        <v>0</v>
      </c>
      <c r="H245" s="2">
        <v>0</v>
      </c>
      <c r="I245" s="28">
        <v>0</v>
      </c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8.95" customHeight="1" x14ac:dyDescent="0.25">
      <c r="A246" s="47" t="s">
        <v>31</v>
      </c>
      <c r="B246" s="18">
        <f>+E246+F246+I246</f>
        <v>1630</v>
      </c>
      <c r="C246" s="2">
        <v>1</v>
      </c>
      <c r="D246" s="2">
        <v>1</v>
      </c>
      <c r="E246" s="2">
        <v>898</v>
      </c>
      <c r="F246" s="2">
        <v>732</v>
      </c>
      <c r="G246" s="2">
        <v>0</v>
      </c>
      <c r="H246" s="2">
        <v>0</v>
      </c>
      <c r="I246" s="28">
        <v>0</v>
      </c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ht="18.95" customHeight="1" x14ac:dyDescent="0.25">
      <c r="A247" s="47" t="s">
        <v>39</v>
      </c>
      <c r="B247" s="31">
        <v>6231</v>
      </c>
      <c r="C247" s="61">
        <v>4</v>
      </c>
      <c r="D247" s="63">
        <v>13</v>
      </c>
      <c r="E247" s="64">
        <v>5253</v>
      </c>
      <c r="F247" s="28">
        <v>9</v>
      </c>
      <c r="G247" s="61">
        <v>8</v>
      </c>
      <c r="H247" s="61">
        <v>22</v>
      </c>
      <c r="I247" s="62">
        <v>969</v>
      </c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ht="27" customHeight="1" x14ac:dyDescent="0.25">
      <c r="A248" s="46" t="s">
        <v>15</v>
      </c>
      <c r="B248" s="18">
        <f t="shared" ref="B248:I248" si="73">SUM(B249:B250)</f>
        <v>1647</v>
      </c>
      <c r="C248" s="18">
        <f t="shared" si="73"/>
        <v>0</v>
      </c>
      <c r="D248" s="29">
        <f t="shared" si="73"/>
        <v>0</v>
      </c>
      <c r="E248" s="18">
        <f t="shared" si="73"/>
        <v>0</v>
      </c>
      <c r="F248" s="29">
        <f t="shared" si="73"/>
        <v>1383</v>
      </c>
      <c r="G248" s="18">
        <f t="shared" si="73"/>
        <v>1</v>
      </c>
      <c r="H248" s="18">
        <f t="shared" si="73"/>
        <v>1</v>
      </c>
      <c r="I248" s="29">
        <f t="shared" si="73"/>
        <v>264</v>
      </c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ht="18" customHeight="1" x14ac:dyDescent="0.25">
      <c r="A249" s="47" t="s">
        <v>13</v>
      </c>
      <c r="B249" s="18">
        <f>+E249+F249+I249</f>
        <v>264</v>
      </c>
      <c r="C249" s="2">
        <v>0</v>
      </c>
      <c r="D249" s="2">
        <v>0</v>
      </c>
      <c r="E249" s="2">
        <v>0</v>
      </c>
      <c r="F249" s="2">
        <v>0</v>
      </c>
      <c r="G249" s="2">
        <v>1</v>
      </c>
      <c r="H249" s="2">
        <v>1</v>
      </c>
      <c r="I249" s="28">
        <v>264</v>
      </c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ht="18" customHeight="1" x14ac:dyDescent="0.25">
      <c r="A250" s="47" t="s">
        <v>32</v>
      </c>
      <c r="B250" s="18">
        <f>+E250+F250+I250</f>
        <v>1383</v>
      </c>
      <c r="C250" s="2">
        <v>0</v>
      </c>
      <c r="D250" s="2">
        <v>0</v>
      </c>
      <c r="E250" s="2">
        <v>0</v>
      </c>
      <c r="F250" s="2">
        <v>1383</v>
      </c>
      <c r="G250" s="2">
        <v>0</v>
      </c>
      <c r="H250" s="2">
        <v>0</v>
      </c>
      <c r="I250" s="28">
        <v>0</v>
      </c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ht="27" customHeight="1" x14ac:dyDescent="0.25">
      <c r="A251" s="46" t="s">
        <v>40</v>
      </c>
      <c r="B251" s="18">
        <f t="shared" ref="B251:I251" si="74">SUM(B252:B254)</f>
        <v>2457</v>
      </c>
      <c r="C251" s="18">
        <f t="shared" si="74"/>
        <v>1</v>
      </c>
      <c r="D251" s="29">
        <f t="shared" si="74"/>
        <v>1</v>
      </c>
      <c r="E251" s="18">
        <f t="shared" si="74"/>
        <v>259</v>
      </c>
      <c r="F251" s="29">
        <f t="shared" si="74"/>
        <v>2181</v>
      </c>
      <c r="G251" s="18">
        <f t="shared" si="74"/>
        <v>1</v>
      </c>
      <c r="H251" s="18">
        <f t="shared" si="74"/>
        <v>1</v>
      </c>
      <c r="I251" s="29">
        <f t="shared" si="74"/>
        <v>17</v>
      </c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ht="18" customHeight="1" x14ac:dyDescent="0.25">
      <c r="A252" s="47" t="s">
        <v>13</v>
      </c>
      <c r="B252" s="18">
        <f>+E252+F252+I252</f>
        <v>547</v>
      </c>
      <c r="C252" s="2">
        <v>1</v>
      </c>
      <c r="D252" s="2">
        <v>1</v>
      </c>
      <c r="E252" s="2">
        <v>259</v>
      </c>
      <c r="F252" s="2">
        <v>288</v>
      </c>
      <c r="G252" s="2">
        <v>0</v>
      </c>
      <c r="H252" s="2">
        <v>0</v>
      </c>
      <c r="I252" s="28">
        <v>0</v>
      </c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ht="18" customHeight="1" x14ac:dyDescent="0.25">
      <c r="A253" s="47" t="s">
        <v>31</v>
      </c>
      <c r="B253" s="18">
        <f>+E253+F253+I253</f>
        <v>1509</v>
      </c>
      <c r="C253" s="2">
        <v>0</v>
      </c>
      <c r="D253" s="2">
        <v>0</v>
      </c>
      <c r="E253" s="2">
        <v>0</v>
      </c>
      <c r="F253" s="2">
        <v>1509</v>
      </c>
      <c r="G253" s="2">
        <v>0</v>
      </c>
      <c r="H253" s="2">
        <v>0</v>
      </c>
      <c r="I253" s="28">
        <v>0</v>
      </c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ht="18" customHeight="1" x14ac:dyDescent="0.25">
      <c r="A254" s="47" t="s">
        <v>39</v>
      </c>
      <c r="B254" s="31">
        <v>401</v>
      </c>
      <c r="C254" s="2">
        <v>0</v>
      </c>
      <c r="D254" s="28">
        <v>0</v>
      </c>
      <c r="E254" s="2">
        <v>0</v>
      </c>
      <c r="F254" s="28">
        <v>384</v>
      </c>
      <c r="G254" s="61">
        <v>1</v>
      </c>
      <c r="H254" s="61">
        <v>1</v>
      </c>
      <c r="I254" s="62">
        <v>17</v>
      </c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ht="27" customHeight="1" x14ac:dyDescent="0.25">
      <c r="A255" s="46" t="s">
        <v>16</v>
      </c>
      <c r="B255" s="18">
        <f>SUM(B256:B259)</f>
        <v>3356</v>
      </c>
      <c r="C255" s="18">
        <f>SUM(C256:C259)</f>
        <v>6</v>
      </c>
      <c r="D255" s="29">
        <f t="shared" ref="D255:I255" si="75">SUM(D256:D259)</f>
        <v>48</v>
      </c>
      <c r="E255" s="18">
        <f t="shared" si="75"/>
        <v>1966</v>
      </c>
      <c r="F255" s="29">
        <f t="shared" si="75"/>
        <v>1018</v>
      </c>
      <c r="G255" s="18">
        <f t="shared" si="75"/>
        <v>5</v>
      </c>
      <c r="H255" s="18">
        <f t="shared" si="75"/>
        <v>58</v>
      </c>
      <c r="I255" s="29">
        <f t="shared" si="75"/>
        <v>372</v>
      </c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ht="18" customHeight="1" x14ac:dyDescent="0.25">
      <c r="A256" s="47" t="s">
        <v>13</v>
      </c>
      <c r="B256" s="18">
        <f>+E256+F256+I256</f>
        <v>243</v>
      </c>
      <c r="C256" s="2">
        <v>0</v>
      </c>
      <c r="D256" s="2">
        <v>0</v>
      </c>
      <c r="E256" s="2">
        <v>0</v>
      </c>
      <c r="F256" s="2">
        <v>243</v>
      </c>
      <c r="G256" s="2">
        <v>0</v>
      </c>
      <c r="H256" s="2">
        <v>0</v>
      </c>
      <c r="I256" s="28">
        <v>0</v>
      </c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ht="18" customHeight="1" x14ac:dyDescent="0.25">
      <c r="A257" s="47" t="s">
        <v>32</v>
      </c>
      <c r="B257" s="18">
        <f>+E257+F257+I257</f>
        <v>1318</v>
      </c>
      <c r="C257" s="2">
        <v>1</v>
      </c>
      <c r="D257" s="2">
        <v>15</v>
      </c>
      <c r="E257" s="2">
        <v>1159</v>
      </c>
      <c r="F257" s="2">
        <v>159</v>
      </c>
      <c r="G257" s="2">
        <v>0</v>
      </c>
      <c r="H257" s="2">
        <v>0</v>
      </c>
      <c r="I257" s="28">
        <v>0</v>
      </c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ht="18" customHeight="1" x14ac:dyDescent="0.25">
      <c r="A258" s="47" t="s">
        <v>31</v>
      </c>
      <c r="B258" s="18">
        <f>+E258+F258+I258</f>
        <v>1204</v>
      </c>
      <c r="C258" s="2">
        <v>5</v>
      </c>
      <c r="D258" s="2">
        <v>33</v>
      </c>
      <c r="E258" s="2">
        <v>807</v>
      </c>
      <c r="F258" s="2">
        <v>397</v>
      </c>
      <c r="G258" s="2">
        <v>0</v>
      </c>
      <c r="H258" s="2">
        <v>0</v>
      </c>
      <c r="I258" s="28">
        <v>0</v>
      </c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ht="18" customHeight="1" x14ac:dyDescent="0.25">
      <c r="A259" s="47" t="s">
        <v>39</v>
      </c>
      <c r="B259" s="18">
        <f>+E259+F259+I259</f>
        <v>591</v>
      </c>
      <c r="C259" s="2">
        <v>0</v>
      </c>
      <c r="D259" s="28">
        <v>0</v>
      </c>
      <c r="E259" s="2">
        <v>0</v>
      </c>
      <c r="F259" s="28">
        <v>219</v>
      </c>
      <c r="G259" s="64">
        <v>5</v>
      </c>
      <c r="H259" s="64">
        <v>58</v>
      </c>
      <c r="I259" s="62">
        <v>372</v>
      </c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ht="27" customHeight="1" x14ac:dyDescent="0.25">
      <c r="A260" s="46" t="s">
        <v>17</v>
      </c>
      <c r="B260" s="18">
        <f t="shared" ref="B260:I260" si="76">SUM(B261:B263)</f>
        <v>259</v>
      </c>
      <c r="C260" s="18">
        <f t="shared" si="76"/>
        <v>0</v>
      </c>
      <c r="D260" s="29">
        <f t="shared" si="76"/>
        <v>0</v>
      </c>
      <c r="E260" s="18">
        <f t="shared" si="76"/>
        <v>0</v>
      </c>
      <c r="F260" s="29">
        <f t="shared" si="76"/>
        <v>259</v>
      </c>
      <c r="G260" s="18">
        <f t="shared" si="76"/>
        <v>0</v>
      </c>
      <c r="H260" s="18">
        <f t="shared" si="76"/>
        <v>0</v>
      </c>
      <c r="I260" s="29">
        <f t="shared" si="76"/>
        <v>0</v>
      </c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ht="18.95" customHeight="1" x14ac:dyDescent="0.25">
      <c r="A261" s="47" t="s">
        <v>13</v>
      </c>
      <c r="B261" s="18">
        <f>+E261+F261+I261</f>
        <v>44</v>
      </c>
      <c r="C261" s="2">
        <v>0</v>
      </c>
      <c r="D261" s="2">
        <v>0</v>
      </c>
      <c r="E261" s="2">
        <v>0</v>
      </c>
      <c r="F261" s="2">
        <v>44</v>
      </c>
      <c r="G261" s="2">
        <v>0</v>
      </c>
      <c r="H261" s="2">
        <v>0</v>
      </c>
      <c r="I261" s="28">
        <v>0</v>
      </c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ht="18.95" customHeight="1" x14ac:dyDescent="0.25">
      <c r="A262" s="47" t="s">
        <v>32</v>
      </c>
      <c r="B262" s="18">
        <f>+E262+F262+I262</f>
        <v>104</v>
      </c>
      <c r="C262" s="2">
        <v>0</v>
      </c>
      <c r="D262" s="2">
        <v>0</v>
      </c>
      <c r="E262" s="2">
        <v>0</v>
      </c>
      <c r="F262" s="2">
        <v>104</v>
      </c>
      <c r="G262" s="2">
        <v>0</v>
      </c>
      <c r="H262" s="2">
        <v>0</v>
      </c>
      <c r="I262" s="28">
        <v>0</v>
      </c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ht="18.95" customHeight="1" x14ac:dyDescent="0.25">
      <c r="A263" s="47" t="s">
        <v>39</v>
      </c>
      <c r="B263" s="18">
        <f>+E263+F263+I263</f>
        <v>111</v>
      </c>
      <c r="C263" s="2">
        <v>0</v>
      </c>
      <c r="D263" s="28">
        <v>0</v>
      </c>
      <c r="E263" s="2">
        <v>0</v>
      </c>
      <c r="F263" s="28">
        <v>111</v>
      </c>
      <c r="G263" s="2">
        <v>0</v>
      </c>
      <c r="H263" s="2">
        <v>0</v>
      </c>
      <c r="I263" s="28">
        <v>0</v>
      </c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ht="27" customHeight="1" x14ac:dyDescent="0.25">
      <c r="A264" s="46" t="s">
        <v>18</v>
      </c>
      <c r="B264" s="18">
        <f>SUM(B265:B268)</f>
        <v>14557</v>
      </c>
      <c r="C264" s="18">
        <f>SUM(C265:C268)</f>
        <v>1</v>
      </c>
      <c r="D264" s="29">
        <f t="shared" ref="D264:I264" si="77">SUM(D265:D268)</f>
        <v>3</v>
      </c>
      <c r="E264" s="18">
        <f t="shared" si="77"/>
        <v>2275</v>
      </c>
      <c r="F264" s="29">
        <f t="shared" si="77"/>
        <v>12282</v>
      </c>
      <c r="G264" s="18">
        <f t="shared" si="77"/>
        <v>0</v>
      </c>
      <c r="H264" s="18">
        <f t="shared" si="77"/>
        <v>0</v>
      </c>
      <c r="I264" s="29">
        <f t="shared" si="77"/>
        <v>0</v>
      </c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ht="18.95" customHeight="1" x14ac:dyDescent="0.25">
      <c r="A265" s="47" t="s">
        <v>13</v>
      </c>
      <c r="B265" s="18">
        <f>+E265+F265+I265</f>
        <v>2275</v>
      </c>
      <c r="C265" s="2">
        <v>1</v>
      </c>
      <c r="D265" s="2">
        <v>3</v>
      </c>
      <c r="E265" s="2">
        <v>2275</v>
      </c>
      <c r="F265" s="2">
        <v>0</v>
      </c>
      <c r="G265" s="2">
        <v>0</v>
      </c>
      <c r="H265" s="2">
        <v>0</v>
      </c>
      <c r="I265" s="28">
        <v>0</v>
      </c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1:31" ht="18.95" customHeight="1" x14ac:dyDescent="0.25">
      <c r="A266" s="47" t="s">
        <v>32</v>
      </c>
      <c r="B266" s="18">
        <f>+E266+F266+I266</f>
        <v>9098</v>
      </c>
      <c r="C266" s="2">
        <v>0</v>
      </c>
      <c r="D266" s="2">
        <v>0</v>
      </c>
      <c r="E266" s="2">
        <v>0</v>
      </c>
      <c r="F266" s="2">
        <v>9098</v>
      </c>
      <c r="G266" s="2">
        <v>0</v>
      </c>
      <c r="H266" s="2">
        <v>0</v>
      </c>
      <c r="I266" s="28">
        <v>0</v>
      </c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31" ht="18.95" customHeight="1" x14ac:dyDescent="0.25">
      <c r="A267" s="47" t="s">
        <v>31</v>
      </c>
      <c r="B267" s="18">
        <f>+E267+F267+I267</f>
        <v>1516</v>
      </c>
      <c r="C267" s="2">
        <v>0</v>
      </c>
      <c r="D267" s="2">
        <v>0</v>
      </c>
      <c r="E267" s="2">
        <v>0</v>
      </c>
      <c r="F267" s="2">
        <v>1516</v>
      </c>
      <c r="G267" s="2">
        <v>0</v>
      </c>
      <c r="H267" s="2">
        <v>0</v>
      </c>
      <c r="I267" s="28">
        <v>0</v>
      </c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ht="18.95" customHeight="1" x14ac:dyDescent="0.25">
      <c r="A268" s="50" t="s">
        <v>39</v>
      </c>
      <c r="B268" s="18">
        <f>+E268+F268+I268</f>
        <v>1668</v>
      </c>
      <c r="C268" s="2">
        <v>0</v>
      </c>
      <c r="D268" s="28">
        <v>0</v>
      </c>
      <c r="E268" s="2">
        <v>0</v>
      </c>
      <c r="F268" s="28">
        <v>1668</v>
      </c>
      <c r="G268" s="2">
        <v>0</v>
      </c>
      <c r="H268" s="2">
        <v>0</v>
      </c>
      <c r="I268" s="28">
        <v>0</v>
      </c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1:31" ht="27" customHeight="1" x14ac:dyDescent="0.25">
      <c r="A269" s="51" t="s">
        <v>34</v>
      </c>
      <c r="B269" s="18">
        <f>SUM(B270:B273)</f>
        <v>3057</v>
      </c>
      <c r="C269" s="18">
        <f>SUM(C270:C273)</f>
        <v>3</v>
      </c>
      <c r="D269" s="29">
        <f t="shared" ref="D269:I269" si="78">SUM(D270:D273)</f>
        <v>4</v>
      </c>
      <c r="E269" s="18">
        <f t="shared" si="78"/>
        <v>2432</v>
      </c>
      <c r="F269" s="29">
        <f t="shared" si="78"/>
        <v>373</v>
      </c>
      <c r="G269" s="18">
        <f t="shared" si="78"/>
        <v>3</v>
      </c>
      <c r="H269" s="18">
        <f t="shared" si="78"/>
        <v>4</v>
      </c>
      <c r="I269" s="29">
        <f t="shared" si="78"/>
        <v>252</v>
      </c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1:31" ht="18.95" customHeight="1" x14ac:dyDescent="0.25">
      <c r="A270" s="50" t="s">
        <v>13</v>
      </c>
      <c r="B270" s="18">
        <f>+E270+F270+I270</f>
        <v>2432</v>
      </c>
      <c r="C270" s="2">
        <v>3</v>
      </c>
      <c r="D270" s="2">
        <v>4</v>
      </c>
      <c r="E270" s="2">
        <v>2432</v>
      </c>
      <c r="F270" s="2">
        <v>0</v>
      </c>
      <c r="G270" s="2">
        <v>0</v>
      </c>
      <c r="H270" s="2">
        <v>0</v>
      </c>
      <c r="I270" s="28">
        <v>0</v>
      </c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1:31" ht="18.95" customHeight="1" x14ac:dyDescent="0.25">
      <c r="A271" s="50" t="s">
        <v>32</v>
      </c>
      <c r="B271" s="18">
        <f>+E271+F271+I271</f>
        <v>167</v>
      </c>
      <c r="C271" s="2">
        <v>0</v>
      </c>
      <c r="D271" s="2">
        <v>0</v>
      </c>
      <c r="E271" s="2">
        <v>0</v>
      </c>
      <c r="F271" s="2">
        <v>167</v>
      </c>
      <c r="G271" s="2">
        <v>0</v>
      </c>
      <c r="H271" s="2">
        <v>0</v>
      </c>
      <c r="I271" s="28">
        <v>0</v>
      </c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ht="18.95" customHeight="1" x14ac:dyDescent="0.25">
      <c r="A272" s="50" t="s">
        <v>31</v>
      </c>
      <c r="B272" s="18">
        <f>+E272+F272+I272</f>
        <v>276</v>
      </c>
      <c r="C272" s="2">
        <v>0</v>
      </c>
      <c r="D272" s="2">
        <v>0</v>
      </c>
      <c r="E272" s="2">
        <v>0</v>
      </c>
      <c r="F272" s="2">
        <v>206</v>
      </c>
      <c r="G272" s="2">
        <v>1</v>
      </c>
      <c r="H272" s="2">
        <v>2</v>
      </c>
      <c r="I272" s="28">
        <v>70</v>
      </c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ht="18.95" customHeight="1" x14ac:dyDescent="0.25">
      <c r="A273" s="50" t="s">
        <v>39</v>
      </c>
      <c r="B273" s="31">
        <v>182</v>
      </c>
      <c r="C273" s="2">
        <v>0</v>
      </c>
      <c r="D273" s="28">
        <v>0</v>
      </c>
      <c r="E273" s="2">
        <v>0</v>
      </c>
      <c r="F273" s="2">
        <v>0</v>
      </c>
      <c r="G273" s="61">
        <v>2</v>
      </c>
      <c r="H273" s="61">
        <v>2</v>
      </c>
      <c r="I273" s="62">
        <v>182</v>
      </c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x14ac:dyDescent="0.25">
      <c r="A274" s="52"/>
      <c r="B274" s="21"/>
      <c r="C274" s="21"/>
      <c r="D274" s="22"/>
      <c r="E274" s="21"/>
      <c r="F274" s="22"/>
      <c r="G274" s="21"/>
      <c r="H274" s="21"/>
      <c r="I274" s="42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ht="18" customHeight="1" x14ac:dyDescent="0.25">
      <c r="A275" s="4" t="s">
        <v>56</v>
      </c>
      <c r="B275" s="5"/>
      <c r="C275" s="5"/>
      <c r="D275" s="5"/>
      <c r="E275" s="5"/>
      <c r="F275" s="5"/>
      <c r="G275" s="5"/>
      <c r="H275" s="5"/>
      <c r="I275" s="1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1:31" x14ac:dyDescent="0.25">
      <c r="A276" s="6" t="s">
        <v>57</v>
      </c>
      <c r="B276" s="5"/>
      <c r="C276" s="5"/>
      <c r="D276" s="5"/>
      <c r="E276" s="5"/>
      <c r="F276" s="5"/>
      <c r="G276" s="5"/>
      <c r="H276" s="5"/>
      <c r="I276" s="1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x14ac:dyDescent="0.25">
      <c r="A277" s="5" t="s">
        <v>42</v>
      </c>
      <c r="B277" s="5"/>
      <c r="C277" s="5"/>
      <c r="D277" s="5"/>
      <c r="E277" s="5"/>
      <c r="F277" s="5"/>
      <c r="G277" s="5"/>
      <c r="H277" s="5"/>
      <c r="I277" s="1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x14ac:dyDescent="0.25">
      <c r="A278" s="5" t="s">
        <v>47</v>
      </c>
      <c r="B278" s="7"/>
      <c r="C278" s="8"/>
      <c r="D278" s="8"/>
      <c r="E278" s="8"/>
      <c r="F278" s="8"/>
      <c r="G278" s="8"/>
      <c r="H278" s="8"/>
      <c r="I278" s="1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x14ac:dyDescent="0.25">
      <c r="A279" s="5" t="s">
        <v>45</v>
      </c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x14ac:dyDescent="0.25">
      <c r="A280" s="5" t="s">
        <v>58</v>
      </c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x14ac:dyDescent="0.25">
      <c r="A281" s="5" t="s">
        <v>59</v>
      </c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1:31" x14ac:dyDescent="0.25">
      <c r="A282" s="7" t="s">
        <v>29</v>
      </c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1:31" x14ac:dyDescent="0.25">
      <c r="A283" s="5" t="s">
        <v>30</v>
      </c>
      <c r="I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x14ac:dyDescent="0.25">
      <c r="A284" s="1" t="s">
        <v>60</v>
      </c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x14ac:dyDescent="0.25"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x14ac:dyDescent="0.25"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1:31" x14ac:dyDescent="0.25"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1:31" x14ac:dyDescent="0.25"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11:31" x14ac:dyDescent="0.25"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1:31" x14ac:dyDescent="0.25">
      <c r="K290" s="10"/>
    </row>
    <row r="291" spans="11:31" x14ac:dyDescent="0.25">
      <c r="K291" s="10"/>
    </row>
    <row r="292" spans="11:31" x14ac:dyDescent="0.25">
      <c r="K292" s="10"/>
    </row>
    <row r="293" spans="11:31" x14ac:dyDescent="0.25">
      <c r="K293" s="10"/>
    </row>
    <row r="294" spans="11:31" x14ac:dyDescent="0.25">
      <c r="K294" s="10"/>
    </row>
    <row r="295" spans="11:31" x14ac:dyDescent="0.25">
      <c r="K295" s="10"/>
    </row>
    <row r="296" spans="11:31" x14ac:dyDescent="0.25">
      <c r="K296" s="10"/>
    </row>
    <row r="297" spans="11:31" x14ac:dyDescent="0.25">
      <c r="K297" s="10"/>
    </row>
    <row r="298" spans="11:31" x14ac:dyDescent="0.25">
      <c r="K298" s="10"/>
    </row>
    <row r="299" spans="11:31" x14ac:dyDescent="0.25">
      <c r="K299" s="10"/>
    </row>
    <row r="300" spans="11:31" x14ac:dyDescent="0.25">
      <c r="K300" s="10"/>
    </row>
    <row r="301" spans="11:31" x14ac:dyDescent="0.25">
      <c r="K301" s="10"/>
    </row>
    <row r="302" spans="11:31" x14ac:dyDescent="0.25">
      <c r="K302" s="10"/>
    </row>
    <row r="303" spans="11:31" x14ac:dyDescent="0.25">
      <c r="K303" s="10"/>
    </row>
    <row r="304" spans="11:31" x14ac:dyDescent="0.25">
      <c r="K304" s="10"/>
    </row>
    <row r="305" spans="11:11" x14ac:dyDescent="0.25">
      <c r="K305" s="10"/>
    </row>
    <row r="306" spans="11:11" x14ac:dyDescent="0.25">
      <c r="K306" s="10"/>
    </row>
    <row r="307" spans="11:11" x14ac:dyDescent="0.25">
      <c r="K307" s="10"/>
    </row>
    <row r="308" spans="11:11" x14ac:dyDescent="0.25">
      <c r="K308" s="10"/>
    </row>
    <row r="309" spans="11:11" x14ac:dyDescent="0.25">
      <c r="K309" s="10"/>
    </row>
    <row r="310" spans="11:11" x14ac:dyDescent="0.25">
      <c r="K310" s="10"/>
    </row>
    <row r="311" spans="11:11" x14ac:dyDescent="0.25">
      <c r="K311" s="10"/>
    </row>
    <row r="312" spans="11:11" x14ac:dyDescent="0.25">
      <c r="K312" s="10"/>
    </row>
    <row r="313" spans="11:11" x14ac:dyDescent="0.25">
      <c r="K313" s="10"/>
    </row>
    <row r="314" spans="11:11" x14ac:dyDescent="0.25">
      <c r="K314" s="10"/>
    </row>
    <row r="315" spans="11:11" x14ac:dyDescent="0.25">
      <c r="K315" s="10"/>
    </row>
    <row r="316" spans="11:11" x14ac:dyDescent="0.25">
      <c r="K316" s="10"/>
    </row>
  </sheetData>
  <mergeCells count="10">
    <mergeCell ref="A1:I1"/>
    <mergeCell ref="A2:I2"/>
    <mergeCell ref="A3:I3"/>
    <mergeCell ref="A5:I5"/>
    <mergeCell ref="A6:I6"/>
    <mergeCell ref="A8:A10"/>
    <mergeCell ref="B8:B10"/>
    <mergeCell ref="C8:F8"/>
    <mergeCell ref="G8:I9"/>
    <mergeCell ref="C9:E9"/>
  </mergeCells>
  <pageMargins left="0.74803149606299213" right="0.74803149606299213" top="0.98425196850393704" bottom="0.98425196850393704" header="0.19685039370078741" footer="0"/>
  <pageSetup scale="59" orientation="portrait" r:id="rId1"/>
  <ignoredErrors>
    <ignoredError sqref="B24:B27 B30:B32 B38 B49 B76:B78 B81:B83 B85:B88 B90:B93 B100:B103 B107:B109 B112:B114 B116:B119 B127:B129 B138:B140 B143:B145 B148:B150 B182:B184 B186:B189 B191:B194 B160 B207:B208 B203:B204 B202 C24:I24 B29:I29 B39:I39 B53 B75:I75 B80:I80 F85:I85 C100:I100 B111:I111 B121:B124 B126:I126 B133:B135 B137:I137 B147 B170:B171 B70 B34:B36 B197:B200 B162 B220 G147:I147" formula="1"/>
    <ignoredError sqref="C34:E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Cuadro_3</vt:lpstr>
      <vt:lpstr>Cuadro_3!Área_de_impresión</vt:lpstr>
      <vt:lpstr>Cuadro_3!Títulos_a_imprimir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EDILSA VASQUEZ</dc:creator>
  <cp:lastModifiedBy>FRANKLIN SANTANA</cp:lastModifiedBy>
  <cp:lastPrinted>2024-01-04T13:24:28Z</cp:lastPrinted>
  <dcterms:created xsi:type="dcterms:W3CDTF">2022-03-04T17:09:21Z</dcterms:created>
  <dcterms:modified xsi:type="dcterms:W3CDTF">2024-01-04T13:25:53Z</dcterms:modified>
</cp:coreProperties>
</file>